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uya/Downloads/"/>
    </mc:Choice>
  </mc:AlternateContent>
  <xr:revisionPtr revIDLastSave="0" documentId="8_{38B62757-A374-3346-8D31-F1277CCBAF6A}" xr6:coauthVersionLast="47" xr6:coauthVersionMax="47" xr10:uidLastSave="{00000000-0000-0000-0000-000000000000}"/>
  <bookViews>
    <workbookView xWindow="0" yWindow="500" windowWidth="26420" windowHeight="15580" tabRatio="935" xr2:uid="{0D7EB2A1-66B3-4A5B-9170-B519E83BB8E2}"/>
  </bookViews>
  <sheets>
    <sheet name="入賞" sheetId="24" r:id="rId1"/>
    <sheet name="決勝トーナメント" sheetId="68" r:id="rId2"/>
    <sheet name="リーグ 組合せ表" sheetId="67" r:id="rId3"/>
    <sheet name="予選ブロック星取表" sheetId="65" r:id="rId4"/>
    <sheet name="マスター (2)" sheetId="49" state="hidden" r:id="rId5"/>
    <sheet name="予選入力 (2)" sheetId="50" state="hidden" r:id="rId6"/>
    <sheet name="マスター" sheetId="37" state="hidden" r:id="rId7"/>
    <sheet name="予選入力" sheetId="38" state="hidden" r:id="rId8"/>
    <sheet name="マスター (3)" sheetId="59" state="hidden" r:id="rId9"/>
    <sheet name="予選入力 (3)" sheetId="60" state="hidden" r:id="rId10"/>
    <sheet name="落書き蝶" sheetId="69" state="hidden" r:id="rId11"/>
    <sheet name="使い方 (2)" sheetId="70" state="hidden" r:id="rId12"/>
    <sheet name="練習用" sheetId="71" state="hidden" r:id="rId13"/>
    <sheet name="マスター (4)" sheetId="72" state="hidden" r:id="rId14"/>
    <sheet name="Sheet1" sheetId="78" state="hidden" r:id="rId15"/>
    <sheet name="予選入力 (4)" sheetId="73" state="hidden" r:id="rId16"/>
    <sheet name="選手一覧" sheetId="5" state="hidden" r:id="rId17"/>
    <sheet name="使い方" sheetId="23" state="hidden" r:id="rId18"/>
    <sheet name="1回戦入力" sheetId="7" state="hidden" r:id="rId19"/>
    <sheet name="2回戦入力" sheetId="15" state="hidden" r:id="rId20"/>
    <sheet name="3回戦入力" sheetId="16" state="hidden" r:id="rId21"/>
    <sheet name="準々決勝入力" sheetId="18" state="hidden" r:id="rId22"/>
    <sheet name="準決勝入力" sheetId="21" state="hidden" r:id="rId23"/>
    <sheet name="決勝入力" sheetId="22" state="hidden" r:id="rId24"/>
  </sheets>
  <definedNames>
    <definedName name="_xlnm.Print_Area" localSheetId="17">使い方!$A$1:$H$18</definedName>
    <definedName name="_xlnm.Print_Area" localSheetId="11">'使い方 (2)'!#REF!</definedName>
    <definedName name="_xlnm.Print_Area" localSheetId="7">予選入力!$BM$3:$BO$12</definedName>
    <definedName name="_xlnm.Print_Area" localSheetId="5">'予選入力 (2)'!$BM$3:$BN$12</definedName>
    <definedName name="_xlnm.Print_Area" localSheetId="9">'予選入力 (3)'!$BM$3:$BN$12</definedName>
    <definedName name="_xlnm.Print_Area" localSheetId="15">'予選入力 (4)'!$BM$3:$BN$12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5" i="78" l="1"/>
  <c r="Y35" i="78"/>
  <c r="X35" i="78"/>
  <c r="Z34" i="78"/>
  <c r="Y34" i="78"/>
  <c r="X34" i="78"/>
  <c r="P34" i="78"/>
  <c r="O34" i="78"/>
  <c r="N34" i="78"/>
  <c r="F34" i="78"/>
  <c r="E34" i="78"/>
  <c r="D34" i="78"/>
  <c r="Z33" i="78"/>
  <c r="Y33" i="78"/>
  <c r="X33" i="78"/>
  <c r="P33" i="78"/>
  <c r="O33" i="78"/>
  <c r="N33" i="78"/>
  <c r="F33" i="78"/>
  <c r="E33" i="78"/>
  <c r="D33" i="78"/>
  <c r="Z32" i="78"/>
  <c r="Y32" i="78"/>
  <c r="X32" i="78"/>
  <c r="P32" i="78"/>
  <c r="O32" i="78"/>
  <c r="N32" i="78"/>
  <c r="N29" i="78" s="1"/>
  <c r="F32" i="78"/>
  <c r="E32" i="78"/>
  <c r="D32" i="78"/>
  <c r="Z31" i="78"/>
  <c r="Y31" i="78"/>
  <c r="X31" i="78"/>
  <c r="P31" i="78"/>
  <c r="O31" i="78"/>
  <c r="N31" i="78"/>
  <c r="F31" i="78"/>
  <c r="E31" i="78"/>
  <c r="D31" i="78"/>
  <c r="Z30" i="78"/>
  <c r="Y30" i="78"/>
  <c r="X30" i="78"/>
  <c r="P30" i="78"/>
  <c r="O30" i="78"/>
  <c r="N30" i="78"/>
  <c r="F30" i="78"/>
  <c r="E30" i="78"/>
  <c r="D30" i="78"/>
  <c r="P29" i="78"/>
  <c r="F29" i="78"/>
  <c r="D29" i="78"/>
  <c r="Z26" i="78"/>
  <c r="Y26" i="78"/>
  <c r="X26" i="78"/>
  <c r="P26" i="78"/>
  <c r="O26" i="78"/>
  <c r="N26" i="78"/>
  <c r="F26" i="78"/>
  <c r="E26" i="78"/>
  <c r="D26" i="78"/>
  <c r="Z25" i="78"/>
  <c r="Y25" i="78"/>
  <c r="X25" i="78"/>
  <c r="P25" i="78"/>
  <c r="O25" i="78"/>
  <c r="N25" i="78"/>
  <c r="F25" i="78"/>
  <c r="E25" i="78"/>
  <c r="D25" i="78"/>
  <c r="Z24" i="78"/>
  <c r="Y24" i="78"/>
  <c r="X24" i="78"/>
  <c r="X21" i="78" s="1"/>
  <c r="P24" i="78"/>
  <c r="O24" i="78"/>
  <c r="N24" i="78"/>
  <c r="F24" i="78"/>
  <c r="E24" i="78"/>
  <c r="D24" i="78"/>
  <c r="Z23" i="78"/>
  <c r="Y23" i="78"/>
  <c r="X23" i="78"/>
  <c r="P23" i="78"/>
  <c r="O23" i="78"/>
  <c r="N23" i="78"/>
  <c r="F23" i="78"/>
  <c r="E23" i="78"/>
  <c r="D23" i="78"/>
  <c r="Z22" i="78"/>
  <c r="Y22" i="78"/>
  <c r="X22" i="78"/>
  <c r="P22" i="78"/>
  <c r="O22" i="78"/>
  <c r="N22" i="78"/>
  <c r="F22" i="78"/>
  <c r="D22" i="78"/>
  <c r="Z21" i="78"/>
  <c r="P21" i="78"/>
  <c r="N21" i="78"/>
  <c r="F21" i="78"/>
  <c r="D21" i="78"/>
  <c r="Z18" i="78"/>
  <c r="Y18" i="78"/>
  <c r="X18" i="78"/>
  <c r="P18" i="78"/>
  <c r="O18" i="78"/>
  <c r="N18" i="78"/>
  <c r="F18" i="78"/>
  <c r="E18" i="78"/>
  <c r="D18" i="78"/>
  <c r="Z17" i="78"/>
  <c r="Y17" i="78"/>
  <c r="X17" i="78"/>
  <c r="P17" i="78"/>
  <c r="O17" i="78"/>
  <c r="N17" i="78"/>
  <c r="F17" i="78"/>
  <c r="E17" i="78"/>
  <c r="D17" i="78"/>
  <c r="Z16" i="78"/>
  <c r="Y16" i="78"/>
  <c r="X16" i="78"/>
  <c r="X13" i="78" s="1"/>
  <c r="P16" i="78"/>
  <c r="O16" i="78"/>
  <c r="N16" i="78"/>
  <c r="F16" i="78"/>
  <c r="F13" i="78" s="1"/>
  <c r="E16" i="78"/>
  <c r="D16" i="78"/>
  <c r="Z15" i="78"/>
  <c r="Y15" i="78"/>
  <c r="X15" i="78"/>
  <c r="P15" i="78"/>
  <c r="O15" i="78"/>
  <c r="N15" i="78"/>
  <c r="N13" i="78" s="1"/>
  <c r="F15" i="78"/>
  <c r="E15" i="78"/>
  <c r="D15" i="78"/>
  <c r="Z14" i="78"/>
  <c r="Y14" i="78"/>
  <c r="X14" i="78"/>
  <c r="P14" i="78"/>
  <c r="P13" i="78" s="1"/>
  <c r="O14" i="78"/>
  <c r="N14" i="78"/>
  <c r="F14" i="78"/>
  <c r="E14" i="78"/>
  <c r="D14" i="78"/>
  <c r="D13" i="78" s="1"/>
  <c r="Z13" i="78"/>
  <c r="Z10" i="78"/>
  <c r="Y10" i="78"/>
  <c r="X10" i="78"/>
  <c r="P10" i="78"/>
  <c r="O10" i="78"/>
  <c r="N10" i="78"/>
  <c r="F10" i="78"/>
  <c r="E10" i="78"/>
  <c r="D10" i="78"/>
  <c r="Z9" i="78"/>
  <c r="Y9" i="78"/>
  <c r="X9" i="78"/>
  <c r="P9" i="78"/>
  <c r="O9" i="78"/>
  <c r="N9" i="78"/>
  <c r="F9" i="78"/>
  <c r="E9" i="78"/>
  <c r="D9" i="78"/>
  <c r="Z8" i="78"/>
  <c r="Y8" i="78"/>
  <c r="X8" i="78"/>
  <c r="P8" i="78"/>
  <c r="O8" i="78"/>
  <c r="N8" i="78"/>
  <c r="F8" i="78"/>
  <c r="E8" i="78"/>
  <c r="D8" i="78"/>
  <c r="Z7" i="78"/>
  <c r="Y7" i="78"/>
  <c r="X7" i="78"/>
  <c r="P7" i="78"/>
  <c r="P5" i="78" s="1"/>
  <c r="O7" i="78"/>
  <c r="N7" i="78"/>
  <c r="N5" i="78" s="1"/>
  <c r="F7" i="78"/>
  <c r="E7" i="78"/>
  <c r="D7" i="78"/>
  <c r="Z6" i="78"/>
  <c r="Y6" i="78"/>
  <c r="X6" i="78"/>
  <c r="X5" i="78" s="1"/>
  <c r="P6" i="78"/>
  <c r="O6" i="78"/>
  <c r="N6" i="78"/>
  <c r="F6" i="78"/>
  <c r="F5" i="78" s="1"/>
  <c r="E6" i="78"/>
  <c r="D6" i="78"/>
  <c r="D5" i="78" s="1"/>
  <c r="Z5" i="78"/>
  <c r="BI132" i="73"/>
  <c r="BG132" i="73"/>
  <c r="BE132" i="73"/>
  <c r="BI131" i="73"/>
  <c r="BG131" i="73"/>
  <c r="BE131" i="73"/>
  <c r="BI130" i="73"/>
  <c r="BG130" i="73"/>
  <c r="BE130" i="73"/>
  <c r="BI129" i="73"/>
  <c r="BG129" i="73"/>
  <c r="BE129" i="73"/>
  <c r="BI128" i="73"/>
  <c r="BG128" i="73"/>
  <c r="BE128" i="73"/>
  <c r="BI127" i="73"/>
  <c r="BG127" i="73"/>
  <c r="BE127" i="73"/>
  <c r="AR127" i="73"/>
  <c r="AQ127" i="73"/>
  <c r="AP127" i="73"/>
  <c r="AO127" i="73"/>
  <c r="Z127" i="73"/>
  <c r="Y127" i="73"/>
  <c r="X127" i="73"/>
  <c r="AC120" i="73" s="1"/>
  <c r="W127" i="73"/>
  <c r="H127" i="73"/>
  <c r="G127" i="73"/>
  <c r="F127" i="73"/>
  <c r="E127" i="73"/>
  <c r="BI126" i="73"/>
  <c r="BG126" i="73"/>
  <c r="BE126" i="73"/>
  <c r="AR126" i="73"/>
  <c r="AQ126" i="73"/>
  <c r="AP126" i="73"/>
  <c r="AO126" i="73"/>
  <c r="Z126" i="73"/>
  <c r="Y126" i="73"/>
  <c r="X126" i="73"/>
  <c r="W126" i="73"/>
  <c r="AG119" i="73" s="1"/>
  <c r="H126" i="73"/>
  <c r="G126" i="73"/>
  <c r="F126" i="73"/>
  <c r="E126" i="73"/>
  <c r="BI125" i="73"/>
  <c r="BG125" i="73"/>
  <c r="BE125" i="73"/>
  <c r="AR125" i="73"/>
  <c r="AT119" i="73" s="1"/>
  <c r="AQ125" i="73"/>
  <c r="AP125" i="73"/>
  <c r="AO125" i="73"/>
  <c r="Z125" i="73"/>
  <c r="AB119" i="73" s="1"/>
  <c r="Y125" i="73"/>
  <c r="X125" i="73"/>
  <c r="AC119" i="73" s="1"/>
  <c r="W125" i="73"/>
  <c r="H125" i="73"/>
  <c r="G125" i="73"/>
  <c r="F125" i="73"/>
  <c r="K119" i="73" s="1"/>
  <c r="E125" i="73"/>
  <c r="L119" i="73" s="1"/>
  <c r="BI124" i="73"/>
  <c r="BG124" i="73"/>
  <c r="BE124" i="73"/>
  <c r="AR124" i="73"/>
  <c r="AQ124" i="73"/>
  <c r="AP124" i="73"/>
  <c r="AZ118" i="73" s="1"/>
  <c r="AO124" i="73"/>
  <c r="AY118" i="73" s="1"/>
  <c r="Z124" i="73"/>
  <c r="Y124" i="73"/>
  <c r="X124" i="73"/>
  <c r="W124" i="73"/>
  <c r="H124" i="73"/>
  <c r="G124" i="73"/>
  <c r="F124" i="73"/>
  <c r="E124" i="73"/>
  <c r="BI123" i="73"/>
  <c r="BG123" i="73"/>
  <c r="BE123" i="73"/>
  <c r="AR123" i="73"/>
  <c r="AT118" i="73" s="1"/>
  <c r="AQ123" i="73"/>
  <c r="AP123" i="73"/>
  <c r="AO123" i="73"/>
  <c r="AC123" i="73"/>
  <c r="Z123" i="73"/>
  <c r="AB118" i="73" s="1"/>
  <c r="Y123" i="73"/>
  <c r="X123" i="73"/>
  <c r="AC118" i="73" s="1"/>
  <c r="W123" i="73"/>
  <c r="H123" i="73"/>
  <c r="J118" i="73" s="1"/>
  <c r="G123" i="73"/>
  <c r="F123" i="73"/>
  <c r="E123" i="73"/>
  <c r="BI122" i="73"/>
  <c r="BG122" i="73"/>
  <c r="BE122" i="73"/>
  <c r="AR122" i="73"/>
  <c r="BA117" i="73" s="1"/>
  <c r="AQ122" i="73"/>
  <c r="AP122" i="73"/>
  <c r="AO122" i="73"/>
  <c r="AY117" i="73" s="1"/>
  <c r="Z122" i="73"/>
  <c r="AI117" i="73" s="1"/>
  <c r="Y122" i="73"/>
  <c r="X122" i="73"/>
  <c r="AH117" i="73" s="1"/>
  <c r="W122" i="73"/>
  <c r="AG117" i="73" s="1"/>
  <c r="H122" i="73"/>
  <c r="G122" i="73"/>
  <c r="F122" i="73"/>
  <c r="E122" i="73"/>
  <c r="BI121" i="73"/>
  <c r="BG121" i="73"/>
  <c r="BE121" i="73"/>
  <c r="AR121" i="73"/>
  <c r="AQ121" i="73"/>
  <c r="AP121" i="73"/>
  <c r="AO121" i="73"/>
  <c r="Z121" i="73"/>
  <c r="Y121" i="73"/>
  <c r="X121" i="73"/>
  <c r="W121" i="73"/>
  <c r="H121" i="73"/>
  <c r="J117" i="73" s="1"/>
  <c r="G121" i="73"/>
  <c r="F121" i="73"/>
  <c r="K117" i="73" s="1"/>
  <c r="E121" i="73"/>
  <c r="BI120" i="73"/>
  <c r="BG120" i="73"/>
  <c r="BE120" i="73"/>
  <c r="BD120" i="73"/>
  <c r="AV120" i="73"/>
  <c r="AU120" i="73"/>
  <c r="AT120" i="73"/>
  <c r="AR120" i="73"/>
  <c r="AQ120" i="73"/>
  <c r="AP120" i="73"/>
  <c r="AO120" i="73"/>
  <c r="AY116" i="73" s="1"/>
  <c r="AD120" i="73"/>
  <c r="AB120" i="73"/>
  <c r="Z120" i="73"/>
  <c r="AI116" i="73" s="1"/>
  <c r="Y120" i="73"/>
  <c r="X120" i="73"/>
  <c r="W120" i="73"/>
  <c r="AG116" i="73" s="1"/>
  <c r="Q120" i="73"/>
  <c r="O120" i="73"/>
  <c r="L120" i="73"/>
  <c r="K120" i="73"/>
  <c r="J120" i="73"/>
  <c r="H120" i="73"/>
  <c r="G120" i="73"/>
  <c r="F120" i="73"/>
  <c r="P116" i="73" s="1"/>
  <c r="E120" i="73"/>
  <c r="BI119" i="73"/>
  <c r="BG119" i="73"/>
  <c r="BE119" i="73"/>
  <c r="BD119" i="73"/>
  <c r="BA119" i="73"/>
  <c r="AZ119" i="73"/>
  <c r="AY119" i="73"/>
  <c r="AV119" i="73"/>
  <c r="AU119" i="73"/>
  <c r="AR119" i="73"/>
  <c r="AT116" i="73" s="1"/>
  <c r="AQ119" i="73"/>
  <c r="AP119" i="73"/>
  <c r="AO119" i="73"/>
  <c r="AV116" i="73" s="1"/>
  <c r="AI119" i="73"/>
  <c r="AH119" i="73"/>
  <c r="AD119" i="73"/>
  <c r="Z119" i="73"/>
  <c r="AB116" i="73" s="1"/>
  <c r="Y119" i="73"/>
  <c r="X119" i="73"/>
  <c r="W119" i="73"/>
  <c r="AD116" i="73" s="1"/>
  <c r="Q119" i="73"/>
  <c r="O119" i="73"/>
  <c r="J119" i="73"/>
  <c r="H119" i="73"/>
  <c r="J116" i="73" s="1"/>
  <c r="G119" i="73"/>
  <c r="F119" i="73"/>
  <c r="E119" i="73"/>
  <c r="BA118" i="73"/>
  <c r="AV118" i="73"/>
  <c r="AU118" i="73"/>
  <c r="AR118" i="73"/>
  <c r="AQ118" i="73"/>
  <c r="AP118" i="73"/>
  <c r="AO118" i="73"/>
  <c r="AI118" i="73"/>
  <c r="AH118" i="73"/>
  <c r="AG118" i="73"/>
  <c r="AD118" i="73"/>
  <c r="Z118" i="73"/>
  <c r="AI115" i="73" s="1"/>
  <c r="Y118" i="73"/>
  <c r="X118" i="73"/>
  <c r="W118" i="73"/>
  <c r="AG115" i="73" s="1"/>
  <c r="Q118" i="73"/>
  <c r="P118" i="73"/>
  <c r="O118" i="73"/>
  <c r="L118" i="73"/>
  <c r="K118" i="73"/>
  <c r="H118" i="73"/>
  <c r="Q115" i="73" s="1"/>
  <c r="G118" i="73"/>
  <c r="F118" i="73"/>
  <c r="E118" i="73"/>
  <c r="O115" i="73" s="1"/>
  <c r="BE117" i="73"/>
  <c r="BD117" i="73" s="1"/>
  <c r="AZ117" i="73"/>
  <c r="AV117" i="73"/>
  <c r="AU117" i="73"/>
  <c r="AT117" i="73"/>
  <c r="AR117" i="73"/>
  <c r="AQ117" i="73"/>
  <c r="AP117" i="73"/>
  <c r="AU115" i="73" s="1"/>
  <c r="AO117" i="73"/>
  <c r="AD117" i="73"/>
  <c r="AC117" i="73"/>
  <c r="AB117" i="73"/>
  <c r="Z117" i="73"/>
  <c r="Y117" i="73"/>
  <c r="X117" i="73"/>
  <c r="W117" i="73"/>
  <c r="AD115" i="73" s="1"/>
  <c r="Q117" i="73"/>
  <c r="P117" i="73"/>
  <c r="O117" i="73"/>
  <c r="L117" i="73"/>
  <c r="H117" i="73"/>
  <c r="J115" i="73" s="1"/>
  <c r="G117" i="73"/>
  <c r="F117" i="73"/>
  <c r="E117" i="73"/>
  <c r="L115" i="73" s="1"/>
  <c r="BE116" i="73"/>
  <c r="BD116" i="73" s="1"/>
  <c r="BA116" i="73"/>
  <c r="AZ116" i="73"/>
  <c r="AU116" i="73"/>
  <c r="V33" i="78" s="1"/>
  <c r="AR116" i="73"/>
  <c r="AQ116" i="73"/>
  <c r="AP116" i="73"/>
  <c r="AZ114" i="73" s="1"/>
  <c r="AO116" i="73"/>
  <c r="AH116" i="73"/>
  <c r="AC116" i="73"/>
  <c r="Z116" i="73"/>
  <c r="AI114" i="73" s="1"/>
  <c r="Y116" i="73"/>
  <c r="X116" i="73"/>
  <c r="W116" i="73"/>
  <c r="Q116" i="73"/>
  <c r="O116" i="73"/>
  <c r="L116" i="73"/>
  <c r="K116" i="73"/>
  <c r="H116" i="73"/>
  <c r="G116" i="73"/>
  <c r="F116" i="73"/>
  <c r="E116" i="73"/>
  <c r="O114" i="73" s="1"/>
  <c r="BA115" i="73"/>
  <c r="AC32" i="78" s="1"/>
  <c r="AZ115" i="73"/>
  <c r="AY115" i="73"/>
  <c r="AV115" i="73"/>
  <c r="AT115" i="73"/>
  <c r="AR115" i="73"/>
  <c r="AQ115" i="73"/>
  <c r="AP115" i="73"/>
  <c r="AO115" i="73"/>
  <c r="AH115" i="73"/>
  <c r="AC115" i="73"/>
  <c r="AB115" i="73"/>
  <c r="Z115" i="73"/>
  <c r="Y115" i="73"/>
  <c r="X115" i="73"/>
  <c r="AC114" i="73" s="1"/>
  <c r="W115" i="73"/>
  <c r="AD114" i="73" s="1"/>
  <c r="P115" i="73"/>
  <c r="K115" i="73"/>
  <c r="H115" i="73"/>
  <c r="J114" i="73" s="1"/>
  <c r="G115" i="73"/>
  <c r="F115" i="73"/>
  <c r="E115" i="73"/>
  <c r="BG114" i="73"/>
  <c r="BA114" i="73"/>
  <c r="AY114" i="73"/>
  <c r="AV114" i="73"/>
  <c r="AU114" i="73"/>
  <c r="AT114" i="73"/>
  <c r="AR114" i="73"/>
  <c r="AQ114" i="73"/>
  <c r="AP114" i="73"/>
  <c r="AZ113" i="73" s="1"/>
  <c r="AO114" i="73"/>
  <c r="AH114" i="73"/>
  <c r="AG114" i="73"/>
  <c r="AB114" i="73"/>
  <c r="Z114" i="73"/>
  <c r="Y114" i="73"/>
  <c r="X114" i="73"/>
  <c r="W114" i="73"/>
  <c r="AG113" i="73" s="1"/>
  <c r="Q114" i="73"/>
  <c r="P114" i="73"/>
  <c r="L114" i="73"/>
  <c r="K114" i="73"/>
  <c r="H114" i="73"/>
  <c r="G114" i="73"/>
  <c r="F114" i="73"/>
  <c r="P113" i="73" s="1"/>
  <c r="E114" i="73"/>
  <c r="BG113" i="73"/>
  <c r="BA113" i="73"/>
  <c r="AY113" i="73"/>
  <c r="AU113" i="73"/>
  <c r="V30" i="78" s="1"/>
  <c r="AR113" i="73"/>
  <c r="AT113" i="73" s="1"/>
  <c r="AQ113" i="73"/>
  <c r="AP113" i="73"/>
  <c r="AO113" i="73"/>
  <c r="AV113" i="73" s="1"/>
  <c r="AI113" i="73"/>
  <c r="AH113" i="73"/>
  <c r="AD113" i="73"/>
  <c r="AB113" i="73"/>
  <c r="Z113" i="73"/>
  <c r="Y113" i="73"/>
  <c r="X113" i="73"/>
  <c r="AC113" i="73" s="1"/>
  <c r="W113" i="73"/>
  <c r="Q113" i="73"/>
  <c r="O113" i="73"/>
  <c r="L113" i="73"/>
  <c r="J113" i="73"/>
  <c r="H113" i="73"/>
  <c r="G113" i="73"/>
  <c r="F113" i="73"/>
  <c r="K113" i="73" s="1"/>
  <c r="E113" i="73"/>
  <c r="BI112" i="73"/>
  <c r="BG112" i="73"/>
  <c r="BE112" i="73"/>
  <c r="BD112" i="73"/>
  <c r="BD111" i="73"/>
  <c r="AR111" i="73"/>
  <c r="AQ111" i="73"/>
  <c r="AP111" i="73"/>
  <c r="AO111" i="73"/>
  <c r="AY106" i="73" s="1"/>
  <c r="Z111" i="73"/>
  <c r="Y111" i="73"/>
  <c r="X111" i="73"/>
  <c r="W111" i="73"/>
  <c r="G111" i="73"/>
  <c r="F111" i="73"/>
  <c r="E111" i="73"/>
  <c r="O106" i="73" s="1"/>
  <c r="BD110" i="73"/>
  <c r="AR110" i="73"/>
  <c r="AQ110" i="73"/>
  <c r="AP110" i="73"/>
  <c r="AZ105" i="73" s="1"/>
  <c r="AO110" i="73"/>
  <c r="AY105" i="73" s="1"/>
  <c r="Z110" i="73"/>
  <c r="Y110" i="73"/>
  <c r="X110" i="73"/>
  <c r="AH105" i="73" s="1"/>
  <c r="W110" i="73"/>
  <c r="G110" i="73"/>
  <c r="F110" i="73"/>
  <c r="P105" i="73" s="1"/>
  <c r="E110" i="73"/>
  <c r="O105" i="73" s="1"/>
  <c r="BD109" i="73"/>
  <c r="AR109" i="73"/>
  <c r="AQ109" i="73"/>
  <c r="AP109" i="73"/>
  <c r="AO109" i="73"/>
  <c r="AY104" i="73" s="1"/>
  <c r="Y109" i="73"/>
  <c r="X109" i="73"/>
  <c r="W109" i="73"/>
  <c r="H109" i="73"/>
  <c r="G109" i="73"/>
  <c r="F109" i="73"/>
  <c r="E109" i="73"/>
  <c r="BD108" i="73"/>
  <c r="AR108" i="73"/>
  <c r="AQ108" i="73"/>
  <c r="AP108" i="73"/>
  <c r="AZ103" i="73" s="1"/>
  <c r="AO108" i="73"/>
  <c r="Z108" i="73"/>
  <c r="Y108" i="73"/>
  <c r="X108" i="73"/>
  <c r="W108" i="73"/>
  <c r="H108" i="73"/>
  <c r="G108" i="73"/>
  <c r="F108" i="73"/>
  <c r="E108" i="73"/>
  <c r="O103" i="73" s="1"/>
  <c r="BD107" i="73"/>
  <c r="AR107" i="73"/>
  <c r="AQ107" i="73"/>
  <c r="AP107" i="73"/>
  <c r="AO107" i="73"/>
  <c r="AY102" i="73" s="1"/>
  <c r="AA22" i="78" s="1"/>
  <c r="AK107" i="73"/>
  <c r="Z107" i="73"/>
  <c r="Y107" i="73"/>
  <c r="X107" i="73"/>
  <c r="AH102" i="73" s="1"/>
  <c r="W107" i="73"/>
  <c r="T107" i="73"/>
  <c r="AG101" i="73" s="1"/>
  <c r="S107" i="73"/>
  <c r="Z109" i="73" s="1"/>
  <c r="G107" i="73"/>
  <c r="F107" i="73"/>
  <c r="P102" i="73" s="1"/>
  <c r="E107" i="73"/>
  <c r="A107" i="73"/>
  <c r="BG106" i="73"/>
  <c r="BE106" i="73"/>
  <c r="AZ106" i="73"/>
  <c r="AV106" i="73"/>
  <c r="AQ106" i="73"/>
  <c r="AP106" i="73"/>
  <c r="AU106" i="73" s="1"/>
  <c r="AO106" i="73"/>
  <c r="AH106" i="73"/>
  <c r="AG106" i="73"/>
  <c r="AD106" i="73"/>
  <c r="Z106" i="73"/>
  <c r="Y106" i="73"/>
  <c r="X106" i="73"/>
  <c r="AC106" i="73" s="1"/>
  <c r="W106" i="73"/>
  <c r="P106" i="73"/>
  <c r="K106" i="73"/>
  <c r="H106" i="73"/>
  <c r="G106" i="73"/>
  <c r="F106" i="73"/>
  <c r="E106" i="73"/>
  <c r="L106" i="73" s="1"/>
  <c r="BE105" i="73"/>
  <c r="AU105" i="73"/>
  <c r="AQ105" i="73"/>
  <c r="AP105" i="73"/>
  <c r="AO105" i="73"/>
  <c r="AV105" i="73" s="1"/>
  <c r="AG105" i="73"/>
  <c r="AD105" i="73"/>
  <c r="Y105" i="73"/>
  <c r="X105" i="73"/>
  <c r="AC105" i="73" s="1"/>
  <c r="W105" i="73"/>
  <c r="G105" i="73"/>
  <c r="F105" i="73"/>
  <c r="K105" i="73" s="1"/>
  <c r="E105" i="73"/>
  <c r="L105" i="73" s="1"/>
  <c r="BG104" i="73"/>
  <c r="BE104" i="73"/>
  <c r="AZ104" i="73"/>
  <c r="AU104" i="73"/>
  <c r="AR104" i="73"/>
  <c r="AQ104" i="73"/>
  <c r="AP104" i="73"/>
  <c r="AO104" i="73"/>
  <c r="AV104" i="73" s="1"/>
  <c r="AH104" i="73"/>
  <c r="AG104" i="73"/>
  <c r="AD104" i="73"/>
  <c r="Z104" i="73"/>
  <c r="Y104" i="73"/>
  <c r="X104" i="73"/>
  <c r="AC104" i="73" s="1"/>
  <c r="W104" i="73"/>
  <c r="P104" i="73"/>
  <c r="O104" i="73"/>
  <c r="L104" i="73"/>
  <c r="H104" i="73"/>
  <c r="G104" i="73"/>
  <c r="F104" i="73"/>
  <c r="K104" i="73" s="1"/>
  <c r="E104" i="73"/>
  <c r="BE103" i="73"/>
  <c r="AY103" i="73"/>
  <c r="AV103" i="73"/>
  <c r="W23" i="78" s="1"/>
  <c r="AR103" i="73"/>
  <c r="AQ103" i="73"/>
  <c r="AP103" i="73"/>
  <c r="AU103" i="73" s="1"/>
  <c r="AO103" i="73"/>
  <c r="AH103" i="73"/>
  <c r="AG103" i="73"/>
  <c r="AD103" i="73"/>
  <c r="Y103" i="73"/>
  <c r="X103" i="73"/>
  <c r="AC103" i="73" s="1"/>
  <c r="W103" i="73"/>
  <c r="P103" i="73"/>
  <c r="H103" i="73"/>
  <c r="G103" i="73"/>
  <c r="F103" i="73"/>
  <c r="K103" i="73" s="1"/>
  <c r="E103" i="73"/>
  <c r="L103" i="73" s="1"/>
  <c r="BG102" i="73"/>
  <c r="BE102" i="73"/>
  <c r="AZ102" i="73"/>
  <c r="AQ102" i="73"/>
  <c r="AP102" i="73"/>
  <c r="AU102" i="73" s="1"/>
  <c r="AO102" i="73"/>
  <c r="AV102" i="73" s="1"/>
  <c r="AK102" i="73"/>
  <c r="AR106" i="73" s="1"/>
  <c r="AG102" i="73"/>
  <c r="AD102" i="73"/>
  <c r="AC102" i="73"/>
  <c r="Z102" i="73"/>
  <c r="Y102" i="73"/>
  <c r="X102" i="73"/>
  <c r="W102" i="73"/>
  <c r="S102" i="73"/>
  <c r="Z105" i="73" s="1"/>
  <c r="O102" i="73"/>
  <c r="L102" i="73"/>
  <c r="K102" i="73"/>
  <c r="G102" i="73"/>
  <c r="F102" i="73"/>
  <c r="E102" i="73"/>
  <c r="A102" i="73"/>
  <c r="H102" i="73" s="1"/>
  <c r="BD101" i="73"/>
  <c r="AR101" i="73"/>
  <c r="AQ101" i="73"/>
  <c r="AP101" i="73"/>
  <c r="AO101" i="73"/>
  <c r="Y101" i="73"/>
  <c r="X101" i="73"/>
  <c r="AH96" i="73" s="1"/>
  <c r="W101" i="73"/>
  <c r="G101" i="73"/>
  <c r="F101" i="73"/>
  <c r="P96" i="73" s="1"/>
  <c r="E101" i="73"/>
  <c r="O96" i="73" s="1"/>
  <c r="BD100" i="73"/>
  <c r="AQ100" i="73"/>
  <c r="AP100" i="73"/>
  <c r="AZ95" i="73" s="1"/>
  <c r="AO100" i="73"/>
  <c r="Y100" i="73"/>
  <c r="X100" i="73"/>
  <c r="AH95" i="73" s="1"/>
  <c r="W100" i="73"/>
  <c r="H100" i="73"/>
  <c r="G100" i="73"/>
  <c r="F100" i="73"/>
  <c r="E100" i="73"/>
  <c r="BD99" i="73"/>
  <c r="AQ99" i="73"/>
  <c r="AP99" i="73"/>
  <c r="AZ94" i="73" s="1"/>
  <c r="AO99" i="73"/>
  <c r="Y99" i="73"/>
  <c r="X99" i="73"/>
  <c r="AH94" i="73" s="1"/>
  <c r="W99" i="73"/>
  <c r="H99" i="73"/>
  <c r="G99" i="73"/>
  <c r="F99" i="73"/>
  <c r="E99" i="73"/>
  <c r="O94" i="73" s="1"/>
  <c r="BD98" i="73"/>
  <c r="AR98" i="73"/>
  <c r="AQ98" i="73"/>
  <c r="AP98" i="73"/>
  <c r="AZ93" i="73" s="1"/>
  <c r="AO98" i="73"/>
  <c r="Y98" i="73"/>
  <c r="X98" i="73"/>
  <c r="AH93" i="73" s="1"/>
  <c r="W98" i="73"/>
  <c r="H98" i="73"/>
  <c r="G98" i="73"/>
  <c r="F98" i="73"/>
  <c r="E98" i="73"/>
  <c r="O93" i="73" s="1"/>
  <c r="BD97" i="73"/>
  <c r="AR97" i="73"/>
  <c r="AQ97" i="73"/>
  <c r="AP97" i="73"/>
  <c r="AO97" i="73"/>
  <c r="AY92" i="73" s="1"/>
  <c r="AK97" i="73"/>
  <c r="Y97" i="73"/>
  <c r="X97" i="73"/>
  <c r="AH92" i="73" s="1"/>
  <c r="W97" i="73"/>
  <c r="S97" i="73"/>
  <c r="H97" i="73"/>
  <c r="G97" i="73"/>
  <c r="F97" i="73"/>
  <c r="E97" i="73"/>
  <c r="A97" i="73"/>
  <c r="H101" i="73" s="1"/>
  <c r="AZ96" i="73"/>
  <c r="AY96" i="73"/>
  <c r="AU96" i="73"/>
  <c r="AQ96" i="73"/>
  <c r="AP96" i="73"/>
  <c r="AO96" i="73"/>
  <c r="AV96" i="73" s="1"/>
  <c r="AG96" i="73"/>
  <c r="AC96" i="73"/>
  <c r="Z96" i="73"/>
  <c r="Y96" i="73"/>
  <c r="X96" i="73"/>
  <c r="W96" i="73"/>
  <c r="AD96" i="73" s="1"/>
  <c r="L96" i="73"/>
  <c r="G96" i="73"/>
  <c r="F96" i="73"/>
  <c r="K96" i="73" s="1"/>
  <c r="E96" i="73"/>
  <c r="AY95" i="73"/>
  <c r="AQ95" i="73"/>
  <c r="AP95" i="73"/>
  <c r="AU95" i="73" s="1"/>
  <c r="AO95" i="73"/>
  <c r="AV95" i="73" s="1"/>
  <c r="AG95" i="73"/>
  <c r="AC95" i="73"/>
  <c r="Z95" i="73"/>
  <c r="Y95" i="73"/>
  <c r="X95" i="73"/>
  <c r="W95" i="73"/>
  <c r="AD95" i="73" s="1"/>
  <c r="P95" i="73"/>
  <c r="O95" i="73"/>
  <c r="G95" i="73"/>
  <c r="F95" i="73"/>
  <c r="K95" i="73" s="1"/>
  <c r="E95" i="73"/>
  <c r="L95" i="73" s="1"/>
  <c r="BE94" i="73"/>
  <c r="AY94" i="73"/>
  <c r="AV94" i="73"/>
  <c r="AU94" i="73"/>
  <c r="AQ94" i="73"/>
  <c r="AP94" i="73"/>
  <c r="AO94" i="73"/>
  <c r="AG94" i="73"/>
  <c r="AC94" i="73"/>
  <c r="Z94" i="73"/>
  <c r="Y94" i="73"/>
  <c r="X94" i="73"/>
  <c r="W94" i="73"/>
  <c r="AD94" i="73" s="1"/>
  <c r="P94" i="73"/>
  <c r="L94" i="73"/>
  <c r="G94" i="73"/>
  <c r="F94" i="73"/>
  <c r="K94" i="73" s="1"/>
  <c r="E94" i="73"/>
  <c r="BI93" i="73"/>
  <c r="BE93" i="73"/>
  <c r="BD93" i="73"/>
  <c r="AY93" i="73"/>
  <c r="AV93" i="73"/>
  <c r="AU93" i="73"/>
  <c r="AQ93" i="73"/>
  <c r="AP93" i="73"/>
  <c r="AO93" i="73"/>
  <c r="AG93" i="73"/>
  <c r="Y93" i="73"/>
  <c r="X93" i="73"/>
  <c r="AC93" i="73" s="1"/>
  <c r="W93" i="73"/>
  <c r="AD93" i="73" s="1"/>
  <c r="P93" i="73"/>
  <c r="L93" i="73"/>
  <c r="G93" i="73"/>
  <c r="F93" i="73"/>
  <c r="K93" i="73" s="1"/>
  <c r="E93" i="73"/>
  <c r="AZ92" i="73"/>
  <c r="AU92" i="73"/>
  <c r="AQ92" i="73"/>
  <c r="AP92" i="73"/>
  <c r="AO92" i="73"/>
  <c r="AV92" i="73" s="1"/>
  <c r="AK92" i="73"/>
  <c r="AG92" i="73"/>
  <c r="AD92" i="73"/>
  <c r="AC92" i="73"/>
  <c r="Y92" i="73"/>
  <c r="X92" i="73"/>
  <c r="W92" i="73"/>
  <c r="S92" i="73"/>
  <c r="Z92" i="73" s="1"/>
  <c r="P92" i="73"/>
  <c r="O92" i="73"/>
  <c r="L92" i="73"/>
  <c r="K92" i="73"/>
  <c r="G92" i="73"/>
  <c r="F92" i="73"/>
  <c r="E92" i="73"/>
  <c r="A92" i="73"/>
  <c r="BD91" i="73"/>
  <c r="AQ91" i="73"/>
  <c r="AP91" i="73"/>
  <c r="AZ86" i="73" s="1"/>
  <c r="AO91" i="73"/>
  <c r="Z91" i="73"/>
  <c r="Y91" i="73"/>
  <c r="X91" i="73"/>
  <c r="W91" i="73"/>
  <c r="AG86" i="73" s="1"/>
  <c r="G91" i="73"/>
  <c r="F91" i="73"/>
  <c r="E91" i="73"/>
  <c r="BD90" i="73"/>
  <c r="AR90" i="73"/>
  <c r="AQ90" i="73"/>
  <c r="AP90" i="73"/>
  <c r="AZ85" i="73" s="1"/>
  <c r="AO90" i="73"/>
  <c r="AY85" i="73" s="1"/>
  <c r="Z90" i="73"/>
  <c r="Y90" i="73"/>
  <c r="X90" i="73"/>
  <c r="AH85" i="73" s="1"/>
  <c r="W90" i="73"/>
  <c r="G90" i="73"/>
  <c r="F90" i="73"/>
  <c r="E90" i="73"/>
  <c r="O85" i="73" s="1"/>
  <c r="BD89" i="73"/>
  <c r="AQ89" i="73"/>
  <c r="AP89" i="73"/>
  <c r="AZ84" i="73" s="1"/>
  <c r="AO89" i="73"/>
  <c r="Z89" i="73"/>
  <c r="Y89" i="73"/>
  <c r="X89" i="73"/>
  <c r="AH84" i="73" s="1"/>
  <c r="W89" i="73"/>
  <c r="G89" i="73"/>
  <c r="F89" i="73"/>
  <c r="E89" i="73"/>
  <c r="O84" i="73" s="1"/>
  <c r="BD88" i="73"/>
  <c r="AR88" i="73"/>
  <c r="AQ88" i="73"/>
  <c r="AP88" i="73"/>
  <c r="AO88" i="73"/>
  <c r="Z88" i="73"/>
  <c r="Y88" i="73"/>
  <c r="X88" i="73"/>
  <c r="W88" i="73"/>
  <c r="G88" i="73"/>
  <c r="F88" i="73"/>
  <c r="E88" i="73"/>
  <c r="O83" i="73" s="1"/>
  <c r="BD87" i="73"/>
  <c r="AR87" i="73"/>
  <c r="AQ87" i="73"/>
  <c r="AP87" i="73"/>
  <c r="AO87" i="73"/>
  <c r="AK87" i="73"/>
  <c r="AR91" i="73" s="1"/>
  <c r="Z87" i="73"/>
  <c r="Y87" i="73"/>
  <c r="X87" i="73"/>
  <c r="W87" i="73"/>
  <c r="S87" i="73"/>
  <c r="G87" i="73"/>
  <c r="F87" i="73"/>
  <c r="P82" i="73" s="1"/>
  <c r="E87" i="73"/>
  <c r="A87" i="73"/>
  <c r="BI86" i="73"/>
  <c r="AY86" i="73"/>
  <c r="AQ86" i="73"/>
  <c r="AP86" i="73"/>
  <c r="AU86" i="73" s="1"/>
  <c r="AO86" i="73"/>
  <c r="AV86" i="73" s="1"/>
  <c r="AH86" i="73"/>
  <c r="AD86" i="73"/>
  <c r="BG86" i="73" s="1"/>
  <c r="AC86" i="73"/>
  <c r="Z86" i="73"/>
  <c r="Y86" i="73"/>
  <c r="X86" i="73"/>
  <c r="W86" i="73"/>
  <c r="P86" i="73"/>
  <c r="O86" i="73"/>
  <c r="G86" i="73"/>
  <c r="F86" i="73"/>
  <c r="K86" i="73" s="1"/>
  <c r="E86" i="73"/>
  <c r="L86" i="73" s="1"/>
  <c r="BI85" i="73"/>
  <c r="AU85" i="73"/>
  <c r="V9" i="78" s="1"/>
  <c r="AR85" i="73"/>
  <c r="AQ85" i="73"/>
  <c r="AP85" i="73"/>
  <c r="AO85" i="73"/>
  <c r="AV85" i="73" s="1"/>
  <c r="AG85" i="73"/>
  <c r="AD85" i="73"/>
  <c r="AC85" i="73"/>
  <c r="Z85" i="73"/>
  <c r="Y85" i="73"/>
  <c r="X85" i="73"/>
  <c r="W85" i="73"/>
  <c r="P85" i="73"/>
  <c r="L85" i="73"/>
  <c r="K85" i="73"/>
  <c r="G85" i="73"/>
  <c r="F85" i="73"/>
  <c r="E85" i="73"/>
  <c r="BI84" i="73"/>
  <c r="BG84" i="73"/>
  <c r="AY84" i="73"/>
  <c r="AU84" i="73"/>
  <c r="V8" i="78" s="1"/>
  <c r="AR84" i="73"/>
  <c r="AQ84" i="73"/>
  <c r="AP84" i="73"/>
  <c r="AO84" i="73"/>
  <c r="AV84" i="73" s="1"/>
  <c r="AG84" i="73"/>
  <c r="AD84" i="73"/>
  <c r="AC84" i="73"/>
  <c r="Z84" i="73"/>
  <c r="Y84" i="73"/>
  <c r="X84" i="73"/>
  <c r="W84" i="73"/>
  <c r="P84" i="73"/>
  <c r="L84" i="73"/>
  <c r="K84" i="73"/>
  <c r="G84" i="73"/>
  <c r="F84" i="73"/>
  <c r="E84" i="73"/>
  <c r="BI83" i="73"/>
  <c r="BG83" i="73"/>
  <c r="AZ83" i="73"/>
  <c r="AY83" i="73"/>
  <c r="AU83" i="73"/>
  <c r="AQ83" i="73"/>
  <c r="AP83" i="73"/>
  <c r="AO83" i="73"/>
  <c r="AV83" i="73" s="1"/>
  <c r="AH83" i="73"/>
  <c r="AG83" i="73"/>
  <c r="AD83" i="73"/>
  <c r="AC83" i="73"/>
  <c r="Z83" i="73"/>
  <c r="Y83" i="73"/>
  <c r="X83" i="73"/>
  <c r="W83" i="73"/>
  <c r="P83" i="73"/>
  <c r="K83" i="73"/>
  <c r="G83" i="73"/>
  <c r="F83" i="73"/>
  <c r="E83" i="73"/>
  <c r="L83" i="73" s="1"/>
  <c r="AZ82" i="73"/>
  <c r="AY82" i="73"/>
  <c r="AU82" i="73"/>
  <c r="AQ82" i="73"/>
  <c r="AP82" i="73"/>
  <c r="AO82" i="73"/>
  <c r="AV82" i="73" s="1"/>
  <c r="AK82" i="73"/>
  <c r="AR82" i="73" s="1"/>
  <c r="AH82" i="73"/>
  <c r="AG82" i="73"/>
  <c r="AD82" i="73"/>
  <c r="AC82" i="73"/>
  <c r="Y82" i="73"/>
  <c r="X82" i="73"/>
  <c r="W82" i="73"/>
  <c r="S82" i="73"/>
  <c r="Z82" i="73" s="1"/>
  <c r="O82" i="73"/>
  <c r="K82" i="73"/>
  <c r="G82" i="73"/>
  <c r="F82" i="73"/>
  <c r="E82" i="73"/>
  <c r="L82" i="73" s="1"/>
  <c r="A82" i="73"/>
  <c r="BD81" i="73"/>
  <c r="AR81" i="73"/>
  <c r="AQ81" i="73"/>
  <c r="AP81" i="73"/>
  <c r="AO81" i="73"/>
  <c r="Y81" i="73"/>
  <c r="X81" i="73"/>
  <c r="AH76" i="73" s="1"/>
  <c r="W81" i="73"/>
  <c r="H81" i="73"/>
  <c r="G81" i="73"/>
  <c r="F81" i="73"/>
  <c r="P76" i="73" s="1"/>
  <c r="E81" i="73"/>
  <c r="O76" i="73" s="1"/>
  <c r="BD80" i="73"/>
  <c r="AQ80" i="73"/>
  <c r="AP80" i="73"/>
  <c r="AZ75" i="73" s="1"/>
  <c r="AO80" i="73"/>
  <c r="Y80" i="73"/>
  <c r="X80" i="73"/>
  <c r="AH75" i="73" s="1"/>
  <c r="W80" i="73"/>
  <c r="H80" i="73"/>
  <c r="G80" i="73"/>
  <c r="F80" i="73"/>
  <c r="E80" i="73"/>
  <c r="O75" i="73" s="1"/>
  <c r="BD79" i="73"/>
  <c r="AR79" i="73"/>
  <c r="AQ79" i="73"/>
  <c r="AP79" i="73"/>
  <c r="AO79" i="73"/>
  <c r="Y79" i="73"/>
  <c r="X79" i="73"/>
  <c r="AH74" i="73" s="1"/>
  <c r="W79" i="73"/>
  <c r="AG74" i="73" s="1"/>
  <c r="H79" i="73"/>
  <c r="G79" i="73"/>
  <c r="F79" i="73"/>
  <c r="P74" i="73" s="1"/>
  <c r="E79" i="73"/>
  <c r="BD78" i="73"/>
  <c r="AR78" i="73"/>
  <c r="AQ78" i="73"/>
  <c r="AP78" i="73"/>
  <c r="AO78" i="73"/>
  <c r="Y78" i="73"/>
  <c r="X78" i="73"/>
  <c r="AH73" i="73" s="1"/>
  <c r="W78" i="73"/>
  <c r="H78" i="73"/>
  <c r="G78" i="73"/>
  <c r="F78" i="73"/>
  <c r="E78" i="73"/>
  <c r="O73" i="73" s="1"/>
  <c r="BD77" i="73"/>
  <c r="AR77" i="73"/>
  <c r="AQ77" i="73"/>
  <c r="AP77" i="73"/>
  <c r="AO77" i="73"/>
  <c r="AK77" i="73"/>
  <c r="AR80" i="73" s="1"/>
  <c r="Y77" i="73"/>
  <c r="X77" i="73"/>
  <c r="AH72" i="73" s="1"/>
  <c r="W77" i="73"/>
  <c r="S77" i="73"/>
  <c r="H77" i="73"/>
  <c r="G77" i="73"/>
  <c r="F77" i="73"/>
  <c r="P72" i="73" s="1"/>
  <c r="E77" i="73"/>
  <c r="O72" i="73" s="1"/>
  <c r="A77" i="73"/>
  <c r="AZ76" i="73"/>
  <c r="AY76" i="73"/>
  <c r="AV76" i="73"/>
  <c r="AQ76" i="73"/>
  <c r="AP76" i="73"/>
  <c r="AU76" i="73" s="1"/>
  <c r="AO76" i="73"/>
  <c r="AG76" i="73"/>
  <c r="AC76" i="73"/>
  <c r="Z76" i="73"/>
  <c r="Y76" i="73"/>
  <c r="X76" i="73"/>
  <c r="W76" i="73"/>
  <c r="AD76" i="73" s="1"/>
  <c r="L76" i="73"/>
  <c r="G76" i="73"/>
  <c r="F76" i="73"/>
  <c r="K76" i="73" s="1"/>
  <c r="E76" i="73"/>
  <c r="BI75" i="73"/>
  <c r="BG75" i="73"/>
  <c r="BE75" i="73"/>
  <c r="AY75" i="73"/>
  <c r="AV75" i="73"/>
  <c r="AQ75" i="73"/>
  <c r="AP75" i="73"/>
  <c r="AU75" i="73" s="1"/>
  <c r="AO75" i="73"/>
  <c r="AG75" i="73"/>
  <c r="Z75" i="73"/>
  <c r="Y75" i="73"/>
  <c r="X75" i="73"/>
  <c r="AC75" i="73" s="1"/>
  <c r="W75" i="73"/>
  <c r="AD75" i="73" s="1"/>
  <c r="P75" i="73"/>
  <c r="L75" i="73"/>
  <c r="G75" i="73"/>
  <c r="F75" i="73"/>
  <c r="K75" i="73" s="1"/>
  <c r="E75" i="73"/>
  <c r="AZ74" i="73"/>
  <c r="AY74" i="73"/>
  <c r="AV74" i="73"/>
  <c r="AQ74" i="73"/>
  <c r="AP74" i="73"/>
  <c r="AU74" i="73" s="1"/>
  <c r="AO74" i="73"/>
  <c r="AC74" i="73"/>
  <c r="Z74" i="73"/>
  <c r="Y74" i="73"/>
  <c r="X74" i="73"/>
  <c r="W74" i="73"/>
  <c r="AD74" i="73" s="1"/>
  <c r="O74" i="73"/>
  <c r="L74" i="73"/>
  <c r="G74" i="73"/>
  <c r="F74" i="73"/>
  <c r="K74" i="73" s="1"/>
  <c r="E74" i="73"/>
  <c r="BI73" i="73"/>
  <c r="AZ73" i="73"/>
  <c r="AY73" i="73"/>
  <c r="AV73" i="73"/>
  <c r="AQ73" i="73"/>
  <c r="AP73" i="73"/>
  <c r="AU73" i="73" s="1"/>
  <c r="AO73" i="73"/>
  <c r="AG73" i="73"/>
  <c r="Z73" i="73"/>
  <c r="Y73" i="73"/>
  <c r="X73" i="73"/>
  <c r="AC73" i="73" s="1"/>
  <c r="W73" i="73"/>
  <c r="AD73" i="73" s="1"/>
  <c r="P73" i="73"/>
  <c r="L73" i="73"/>
  <c r="H73" i="73"/>
  <c r="G73" i="73"/>
  <c r="F73" i="73"/>
  <c r="K73" i="73" s="1"/>
  <c r="E73" i="73"/>
  <c r="AZ72" i="73"/>
  <c r="AY72" i="73"/>
  <c r="AV72" i="73"/>
  <c r="AR72" i="73"/>
  <c r="AQ72" i="73"/>
  <c r="AP72" i="73"/>
  <c r="AU72" i="73" s="1"/>
  <c r="AO72" i="73"/>
  <c r="AK72" i="73"/>
  <c r="AR75" i="73" s="1"/>
  <c r="AG72" i="73"/>
  <c r="Z72" i="73"/>
  <c r="Y72" i="73"/>
  <c r="X72" i="73"/>
  <c r="AC72" i="73" s="1"/>
  <c r="W72" i="73"/>
  <c r="AD72" i="73" s="1"/>
  <c r="BG72" i="73" s="1"/>
  <c r="S72" i="73"/>
  <c r="L72" i="73"/>
  <c r="G72" i="73"/>
  <c r="F72" i="73"/>
  <c r="K72" i="73" s="1"/>
  <c r="E72" i="73"/>
  <c r="B72" i="73"/>
  <c r="A72" i="73"/>
  <c r="H72" i="73" s="1"/>
  <c r="BD71" i="73"/>
  <c r="AQ71" i="73"/>
  <c r="AP71" i="73"/>
  <c r="AO71" i="73"/>
  <c r="Z71" i="73"/>
  <c r="Y71" i="73"/>
  <c r="X71" i="73"/>
  <c r="W71" i="73"/>
  <c r="AG66" i="73" s="1"/>
  <c r="K71" i="73"/>
  <c r="H71" i="73"/>
  <c r="G71" i="73"/>
  <c r="F71" i="73"/>
  <c r="P66" i="73" s="1"/>
  <c r="E71" i="73"/>
  <c r="O66" i="73" s="1"/>
  <c r="BD70" i="73"/>
  <c r="AQ70" i="73"/>
  <c r="AP70" i="73"/>
  <c r="AZ65" i="73" s="1"/>
  <c r="AO70" i="73"/>
  <c r="AY65" i="73" s="1"/>
  <c r="Z70" i="73"/>
  <c r="Y70" i="73"/>
  <c r="X70" i="73"/>
  <c r="AH65" i="73" s="1"/>
  <c r="W70" i="73"/>
  <c r="H70" i="73"/>
  <c r="G70" i="73"/>
  <c r="F70" i="73"/>
  <c r="P65" i="73" s="1"/>
  <c r="E70" i="73"/>
  <c r="O65" i="73" s="1"/>
  <c r="BD69" i="73"/>
  <c r="AQ69" i="73"/>
  <c r="AP69" i="73"/>
  <c r="AZ64" i="73" s="1"/>
  <c r="AO69" i="73"/>
  <c r="AY64" i="73" s="1"/>
  <c r="Z69" i="73"/>
  <c r="Y69" i="73"/>
  <c r="X69" i="73"/>
  <c r="AH64" i="73" s="1"/>
  <c r="W69" i="73"/>
  <c r="AG64" i="73" s="1"/>
  <c r="G69" i="73"/>
  <c r="F69" i="73"/>
  <c r="P64" i="73" s="1"/>
  <c r="E69" i="73"/>
  <c r="O64" i="73" s="1"/>
  <c r="BD68" i="73"/>
  <c r="AQ68" i="73"/>
  <c r="AP68" i="73"/>
  <c r="AZ63" i="73" s="1"/>
  <c r="AO68" i="73"/>
  <c r="AY63" i="73" s="1"/>
  <c r="Z68" i="73"/>
  <c r="Y68" i="73"/>
  <c r="X68" i="73"/>
  <c r="W68" i="73"/>
  <c r="H68" i="73"/>
  <c r="G68" i="73"/>
  <c r="F68" i="73"/>
  <c r="P63" i="73" s="1"/>
  <c r="E68" i="73"/>
  <c r="BD67" i="73"/>
  <c r="AQ67" i="73"/>
  <c r="AP67" i="73"/>
  <c r="AZ62" i="73" s="1"/>
  <c r="AO67" i="73"/>
  <c r="AY62" i="73" s="1"/>
  <c r="AK67" i="73"/>
  <c r="AR70" i="73" s="1"/>
  <c r="Z67" i="73"/>
  <c r="Y67" i="73"/>
  <c r="X67" i="73"/>
  <c r="W67" i="73"/>
  <c r="AG62" i="73" s="1"/>
  <c r="S67" i="73"/>
  <c r="H67" i="73"/>
  <c r="G67" i="73"/>
  <c r="F67" i="73"/>
  <c r="P62" i="73" s="1"/>
  <c r="E67" i="73"/>
  <c r="O62" i="73" s="1"/>
  <c r="A67" i="73"/>
  <c r="H69" i="73" s="1"/>
  <c r="AZ66" i="73"/>
  <c r="AY66" i="73"/>
  <c r="AR66" i="73"/>
  <c r="AQ66" i="73"/>
  <c r="AP66" i="73"/>
  <c r="AU66" i="73" s="1"/>
  <c r="AO66" i="73"/>
  <c r="AV66" i="73" s="1"/>
  <c r="AH66" i="73"/>
  <c r="AC66" i="73"/>
  <c r="Y66" i="73"/>
  <c r="X66" i="73"/>
  <c r="W66" i="73"/>
  <c r="AD66" i="73" s="1"/>
  <c r="H66" i="73"/>
  <c r="G66" i="73"/>
  <c r="F66" i="73"/>
  <c r="K66" i="73" s="1"/>
  <c r="E66" i="73"/>
  <c r="L66" i="73" s="1"/>
  <c r="AQ65" i="73"/>
  <c r="AP65" i="73"/>
  <c r="AU65" i="73" s="1"/>
  <c r="AO65" i="73"/>
  <c r="AV65" i="73" s="1"/>
  <c r="AG65" i="73"/>
  <c r="AD65" i="73"/>
  <c r="AC65" i="73"/>
  <c r="Y65" i="73"/>
  <c r="X65" i="73"/>
  <c r="W65" i="73"/>
  <c r="L65" i="73"/>
  <c r="H65" i="73"/>
  <c r="G65" i="73"/>
  <c r="F65" i="73"/>
  <c r="K65" i="73" s="1"/>
  <c r="E65" i="73"/>
  <c r="AR64" i="73"/>
  <c r="AQ64" i="73"/>
  <c r="AP64" i="73"/>
  <c r="AU64" i="73" s="1"/>
  <c r="AO64" i="73"/>
  <c r="AV64" i="73" s="1"/>
  <c r="AC64" i="73"/>
  <c r="Y64" i="73"/>
  <c r="X64" i="73"/>
  <c r="W64" i="73"/>
  <c r="AD64" i="73" s="1"/>
  <c r="H64" i="73"/>
  <c r="G64" i="73"/>
  <c r="F64" i="73"/>
  <c r="K64" i="73" s="1"/>
  <c r="E64" i="73"/>
  <c r="L64" i="73" s="1"/>
  <c r="AR63" i="73"/>
  <c r="AQ63" i="73"/>
  <c r="AP63" i="73"/>
  <c r="AU63" i="73" s="1"/>
  <c r="AO63" i="73"/>
  <c r="AV63" i="73" s="1"/>
  <c r="AH63" i="73"/>
  <c r="AG63" i="73"/>
  <c r="AD63" i="73"/>
  <c r="AC63" i="73"/>
  <c r="Y63" i="73"/>
  <c r="X63" i="73"/>
  <c r="W63" i="73"/>
  <c r="O63" i="73"/>
  <c r="L63" i="73"/>
  <c r="G63" i="73"/>
  <c r="F63" i="73"/>
  <c r="K63" i="73" s="1"/>
  <c r="E63" i="73"/>
  <c r="BG62" i="73"/>
  <c r="AV62" i="73"/>
  <c r="AQ62" i="73"/>
  <c r="AP62" i="73"/>
  <c r="AU62" i="73" s="1"/>
  <c r="AO62" i="73"/>
  <c r="AK62" i="73"/>
  <c r="AR62" i="73" s="1"/>
  <c r="AH62" i="73"/>
  <c r="AD62" i="73"/>
  <c r="AC62" i="73"/>
  <c r="Z62" i="73"/>
  <c r="Y62" i="73"/>
  <c r="X62" i="73"/>
  <c r="W62" i="73"/>
  <c r="S62" i="73"/>
  <c r="Z66" i="73" s="1"/>
  <c r="L62" i="73"/>
  <c r="K62" i="73"/>
  <c r="H62" i="73"/>
  <c r="G62" i="73"/>
  <c r="F62" i="73"/>
  <c r="E62" i="73"/>
  <c r="A62" i="73"/>
  <c r="H63" i="73" s="1"/>
  <c r="BD61" i="73"/>
  <c r="AR61" i="73"/>
  <c r="AQ61" i="73"/>
  <c r="AP61" i="73"/>
  <c r="AZ56" i="73" s="1"/>
  <c r="AO61" i="73"/>
  <c r="Y61" i="73"/>
  <c r="X61" i="73"/>
  <c r="W61" i="73"/>
  <c r="AG56" i="73" s="1"/>
  <c r="G61" i="73"/>
  <c r="F61" i="73"/>
  <c r="E61" i="73"/>
  <c r="BD60" i="73"/>
  <c r="AQ60" i="73"/>
  <c r="AP60" i="73"/>
  <c r="AO60" i="73"/>
  <c r="AY55" i="73" s="1"/>
  <c r="Y60" i="73"/>
  <c r="X60" i="73"/>
  <c r="W60" i="73"/>
  <c r="AG55" i="73" s="1"/>
  <c r="G60" i="73"/>
  <c r="F60" i="73"/>
  <c r="P55" i="73" s="1"/>
  <c r="E60" i="73"/>
  <c r="BD59" i="73"/>
  <c r="AR59" i="73"/>
  <c r="AQ59" i="73"/>
  <c r="AP59" i="73"/>
  <c r="AO59" i="73"/>
  <c r="Y59" i="73"/>
  <c r="X59" i="73"/>
  <c r="W59" i="73"/>
  <c r="AG54" i="73" s="1"/>
  <c r="G59" i="73"/>
  <c r="F59" i="73"/>
  <c r="P54" i="73" s="1"/>
  <c r="E59" i="73"/>
  <c r="O54" i="73" s="1"/>
  <c r="BD58" i="73"/>
  <c r="AQ58" i="73"/>
  <c r="AP58" i="73"/>
  <c r="AO58" i="73"/>
  <c r="AY53" i="73" s="1"/>
  <c r="Y58" i="73"/>
  <c r="X58" i="73"/>
  <c r="W58" i="73"/>
  <c r="AG53" i="73" s="1"/>
  <c r="G58" i="73"/>
  <c r="F58" i="73"/>
  <c r="P53" i="73" s="1"/>
  <c r="E58" i="73"/>
  <c r="BD57" i="73"/>
  <c r="AQ57" i="73"/>
  <c r="AP57" i="73"/>
  <c r="AO57" i="73"/>
  <c r="AK57" i="73"/>
  <c r="AR58" i="73" s="1"/>
  <c r="Y57" i="73"/>
  <c r="X57" i="73"/>
  <c r="AH52" i="73" s="1"/>
  <c r="W57" i="73"/>
  <c r="S57" i="73"/>
  <c r="G57" i="73"/>
  <c r="F57" i="73"/>
  <c r="E57" i="73"/>
  <c r="A57" i="73"/>
  <c r="BG56" i="73"/>
  <c r="AY56" i="73"/>
  <c r="AV56" i="73"/>
  <c r="AR56" i="73"/>
  <c r="AQ56" i="73"/>
  <c r="AP56" i="73"/>
  <c r="AU56" i="73" s="1"/>
  <c r="AO56" i="73"/>
  <c r="AH56" i="73"/>
  <c r="AC56" i="73"/>
  <c r="Y56" i="73"/>
  <c r="X56" i="73"/>
  <c r="W56" i="73"/>
  <c r="AD56" i="73" s="1"/>
  <c r="P56" i="73"/>
  <c r="O56" i="73"/>
  <c r="H56" i="73"/>
  <c r="G56" i="73"/>
  <c r="F56" i="73"/>
  <c r="K56" i="73" s="1"/>
  <c r="E56" i="73"/>
  <c r="L56" i="73" s="1"/>
  <c r="BE55" i="73"/>
  <c r="BD55" i="73" s="1"/>
  <c r="AZ55" i="73"/>
  <c r="AV55" i="73"/>
  <c r="AU55" i="73"/>
  <c r="AR55" i="73"/>
  <c r="AQ55" i="73"/>
  <c r="AP55" i="73"/>
  <c r="AO55" i="73"/>
  <c r="AH55" i="73"/>
  <c r="Y55" i="73"/>
  <c r="X55" i="73"/>
  <c r="AC55" i="73" s="1"/>
  <c r="W55" i="73"/>
  <c r="AD55" i="73" s="1"/>
  <c r="O55" i="73"/>
  <c r="L55" i="73"/>
  <c r="K55" i="73"/>
  <c r="G55" i="73"/>
  <c r="F55" i="73"/>
  <c r="E55" i="73"/>
  <c r="BG54" i="73"/>
  <c r="AZ54" i="73"/>
  <c r="AY54" i="73"/>
  <c r="AV54" i="73"/>
  <c r="AR54" i="73"/>
  <c r="AQ54" i="73"/>
  <c r="AP54" i="73"/>
  <c r="AU54" i="73" s="1"/>
  <c r="AO54" i="73"/>
  <c r="AH54" i="73"/>
  <c r="AC54" i="73"/>
  <c r="Y54" i="73"/>
  <c r="X54" i="73"/>
  <c r="W54" i="73"/>
  <c r="AD54" i="73" s="1"/>
  <c r="K54" i="73"/>
  <c r="H54" i="73"/>
  <c r="G54" i="73"/>
  <c r="F54" i="73"/>
  <c r="E54" i="73"/>
  <c r="L54" i="73" s="1"/>
  <c r="AZ53" i="73"/>
  <c r="AR53" i="73"/>
  <c r="AQ53" i="73"/>
  <c r="AP53" i="73"/>
  <c r="AU53" i="73" s="1"/>
  <c r="AO53" i="73"/>
  <c r="AV53" i="73" s="1"/>
  <c r="AH53" i="73"/>
  <c r="Y53" i="73"/>
  <c r="X53" i="73"/>
  <c r="AC53" i="73" s="1"/>
  <c r="W53" i="73"/>
  <c r="AD53" i="73" s="1"/>
  <c r="O53" i="73"/>
  <c r="L53" i="73"/>
  <c r="K53" i="73"/>
  <c r="H53" i="73"/>
  <c r="G53" i="73"/>
  <c r="F53" i="73"/>
  <c r="E53" i="73"/>
  <c r="BG52" i="73"/>
  <c r="BE52" i="73"/>
  <c r="BD52" i="73" s="1"/>
  <c r="AZ52" i="73"/>
  <c r="AY52" i="73"/>
  <c r="AV52" i="73"/>
  <c r="AR52" i="73"/>
  <c r="AQ52" i="73"/>
  <c r="AP52" i="73"/>
  <c r="AU52" i="73" s="1"/>
  <c r="AO52" i="73"/>
  <c r="AK52" i="73"/>
  <c r="AG52" i="73"/>
  <c r="Z52" i="73"/>
  <c r="Y52" i="73"/>
  <c r="X52" i="73"/>
  <c r="AC52" i="73" s="1"/>
  <c r="W52" i="73"/>
  <c r="AD52" i="73" s="1"/>
  <c r="T52" i="73"/>
  <c r="AC51" i="73" s="1"/>
  <c r="S52" i="73"/>
  <c r="P52" i="73"/>
  <c r="O52" i="73"/>
  <c r="L52" i="73"/>
  <c r="K52" i="73"/>
  <c r="H52" i="73"/>
  <c r="G52" i="73"/>
  <c r="F52" i="73"/>
  <c r="E52" i="73"/>
  <c r="A52" i="73"/>
  <c r="H55" i="73" s="1"/>
  <c r="BD51" i="73"/>
  <c r="AU51" i="73"/>
  <c r="AR51" i="73"/>
  <c r="AQ51" i="73"/>
  <c r="AP51" i="73"/>
  <c r="AZ46" i="73" s="1"/>
  <c r="AO51" i="73"/>
  <c r="Z51" i="73"/>
  <c r="Y51" i="73"/>
  <c r="X51" i="73"/>
  <c r="W51" i="73"/>
  <c r="G51" i="73"/>
  <c r="F51" i="73"/>
  <c r="P46" i="73" s="1"/>
  <c r="E51" i="73"/>
  <c r="BD50" i="73"/>
  <c r="AQ50" i="73"/>
  <c r="AP50" i="73"/>
  <c r="AO50" i="73"/>
  <c r="Y50" i="73"/>
  <c r="X50" i="73"/>
  <c r="W50" i="73"/>
  <c r="G50" i="73"/>
  <c r="F50" i="73"/>
  <c r="P45" i="73" s="1"/>
  <c r="E50" i="73"/>
  <c r="BD49" i="73"/>
  <c r="AR49" i="73"/>
  <c r="AQ49" i="73"/>
  <c r="AP49" i="73"/>
  <c r="AZ44" i="73" s="1"/>
  <c r="AO49" i="73"/>
  <c r="Y49" i="73"/>
  <c r="X49" i="73"/>
  <c r="W49" i="73"/>
  <c r="AG44" i="73" s="1"/>
  <c r="G49" i="73"/>
  <c r="F49" i="73"/>
  <c r="E49" i="73"/>
  <c r="BD48" i="73"/>
  <c r="AQ48" i="73"/>
  <c r="AP48" i="73"/>
  <c r="AO48" i="73"/>
  <c r="AY43" i="73" s="1"/>
  <c r="Y48" i="73"/>
  <c r="X48" i="73"/>
  <c r="W48" i="73"/>
  <c r="G48" i="73"/>
  <c r="F48" i="73"/>
  <c r="P43" i="73" s="1"/>
  <c r="E48" i="73"/>
  <c r="BD47" i="73"/>
  <c r="AR47" i="73"/>
  <c r="AQ47" i="73"/>
  <c r="AP47" i="73"/>
  <c r="AZ42" i="73" s="1"/>
  <c r="AO47" i="73"/>
  <c r="AY42" i="73" s="1"/>
  <c r="AL47" i="73"/>
  <c r="AY41" i="73" s="1"/>
  <c r="AK47" i="73"/>
  <c r="AR50" i="73" s="1"/>
  <c r="Y47" i="73"/>
  <c r="X47" i="73"/>
  <c r="W47" i="73"/>
  <c r="T47" i="73"/>
  <c r="AG41" i="73" s="1"/>
  <c r="S47" i="73"/>
  <c r="Z48" i="73" s="1"/>
  <c r="G47" i="73"/>
  <c r="F47" i="73"/>
  <c r="E47" i="73"/>
  <c r="A47" i="73"/>
  <c r="H49" i="73" s="1"/>
  <c r="BE46" i="73"/>
  <c r="BD46" i="73" s="1"/>
  <c r="AY46" i="73"/>
  <c r="AR46" i="73"/>
  <c r="AQ46" i="73"/>
  <c r="AP46" i="73"/>
  <c r="AU46" i="73" s="1"/>
  <c r="AO46" i="73"/>
  <c r="AV46" i="73" s="1"/>
  <c r="AH46" i="73"/>
  <c r="AG46" i="73"/>
  <c r="AD46" i="73"/>
  <c r="AC46" i="73"/>
  <c r="Z46" i="73"/>
  <c r="Y46" i="73"/>
  <c r="X46" i="73"/>
  <c r="W46" i="73"/>
  <c r="O46" i="73"/>
  <c r="K46" i="73"/>
  <c r="G46" i="73"/>
  <c r="F46" i="73"/>
  <c r="E46" i="73"/>
  <c r="L46" i="73" s="1"/>
  <c r="BI45" i="73"/>
  <c r="BG45" i="73"/>
  <c r="AZ45" i="73"/>
  <c r="AY45" i="73"/>
  <c r="AR45" i="73"/>
  <c r="AQ45" i="73"/>
  <c r="AP45" i="73"/>
  <c r="AU45" i="73" s="1"/>
  <c r="AO45" i="73"/>
  <c r="AV45" i="73" s="1"/>
  <c r="AH45" i="73"/>
  <c r="AG45" i="73"/>
  <c r="AD45" i="73"/>
  <c r="Y45" i="73"/>
  <c r="X45" i="73"/>
  <c r="AC45" i="73" s="1"/>
  <c r="W45" i="73"/>
  <c r="O45" i="73"/>
  <c r="G45" i="73"/>
  <c r="F45" i="73"/>
  <c r="K45" i="73" s="1"/>
  <c r="E45" i="73"/>
  <c r="L45" i="73" s="1"/>
  <c r="BE44" i="73"/>
  <c r="BD44" i="73" s="1"/>
  <c r="AY44" i="73"/>
  <c r="AQ44" i="73"/>
  <c r="AP44" i="73"/>
  <c r="AU44" i="73" s="1"/>
  <c r="AO44" i="73"/>
  <c r="AV44" i="73" s="1"/>
  <c r="AH44" i="73"/>
  <c r="AC44" i="73"/>
  <c r="Z44" i="73"/>
  <c r="Y44" i="73"/>
  <c r="X44" i="73"/>
  <c r="W44" i="73"/>
  <c r="AD44" i="73" s="1"/>
  <c r="P44" i="73"/>
  <c r="O44" i="73"/>
  <c r="G44" i="73"/>
  <c r="F44" i="73"/>
  <c r="K44" i="73" s="1"/>
  <c r="E44" i="73"/>
  <c r="L44" i="73" s="1"/>
  <c r="BG43" i="73"/>
  <c r="AZ43" i="73"/>
  <c r="AU43" i="73"/>
  <c r="L7" i="78" s="1"/>
  <c r="AQ43" i="73"/>
  <c r="AP43" i="73"/>
  <c r="AO43" i="73"/>
  <c r="AV43" i="73" s="1"/>
  <c r="AH43" i="73"/>
  <c r="AG43" i="73"/>
  <c r="AD43" i="73"/>
  <c r="Z43" i="73"/>
  <c r="Y43" i="73"/>
  <c r="X43" i="73"/>
  <c r="AC43" i="73" s="1"/>
  <c r="W43" i="73"/>
  <c r="O43" i="73"/>
  <c r="K43" i="73"/>
  <c r="G43" i="73"/>
  <c r="F43" i="73"/>
  <c r="E43" i="73"/>
  <c r="L43" i="73" s="1"/>
  <c r="AU42" i="73"/>
  <c r="AR42" i="73"/>
  <c r="AQ42" i="73"/>
  <c r="AP42" i="73"/>
  <c r="AO42" i="73"/>
  <c r="AV42" i="73" s="1"/>
  <c r="AK42" i="73"/>
  <c r="AR43" i="73" s="1"/>
  <c r="AH42" i="73"/>
  <c r="AG42" i="73"/>
  <c r="AD42" i="73"/>
  <c r="Z42" i="73"/>
  <c r="Y42" i="73"/>
  <c r="X42" i="73"/>
  <c r="AC42" i="73" s="1"/>
  <c r="W42" i="73"/>
  <c r="S42" i="73"/>
  <c r="Z45" i="73" s="1"/>
  <c r="P42" i="73"/>
  <c r="O42" i="73"/>
  <c r="G42" i="73"/>
  <c r="F42" i="73"/>
  <c r="K42" i="73" s="1"/>
  <c r="E42" i="73"/>
  <c r="L42" i="73" s="1"/>
  <c r="A42" i="73"/>
  <c r="BD41" i="73"/>
  <c r="AR41" i="73"/>
  <c r="AQ41" i="73"/>
  <c r="AP41" i="73"/>
  <c r="AO41" i="73"/>
  <c r="AY36" i="73" s="1"/>
  <c r="Z41" i="73"/>
  <c r="Y41" i="73"/>
  <c r="X41" i="73"/>
  <c r="AH36" i="73" s="1"/>
  <c r="W41" i="73"/>
  <c r="H41" i="73"/>
  <c r="G41" i="73"/>
  <c r="F41" i="73"/>
  <c r="E41" i="73"/>
  <c r="BD40" i="73"/>
  <c r="AR40" i="73"/>
  <c r="AQ40" i="73"/>
  <c r="AP40" i="73"/>
  <c r="AZ35" i="73" s="1"/>
  <c r="AO40" i="73"/>
  <c r="AY35" i="73" s="1"/>
  <c r="Y40" i="73"/>
  <c r="X40" i="73"/>
  <c r="AH35" i="73" s="1"/>
  <c r="W40" i="73"/>
  <c r="AG35" i="73" s="1"/>
  <c r="G40" i="73"/>
  <c r="F40" i="73"/>
  <c r="P35" i="73" s="1"/>
  <c r="E40" i="73"/>
  <c r="O35" i="73" s="1"/>
  <c r="BD39" i="73"/>
  <c r="AR39" i="73"/>
  <c r="AQ39" i="73"/>
  <c r="AP39" i="73"/>
  <c r="AO39" i="73"/>
  <c r="AY34" i="73" s="1"/>
  <c r="Y39" i="73"/>
  <c r="X39" i="73"/>
  <c r="AH34" i="73" s="1"/>
  <c r="W39" i="73"/>
  <c r="G39" i="73"/>
  <c r="F39" i="73"/>
  <c r="P34" i="73" s="1"/>
  <c r="E39" i="73"/>
  <c r="O34" i="73" s="1"/>
  <c r="BD38" i="73"/>
  <c r="AR38" i="73"/>
  <c r="AQ38" i="73"/>
  <c r="AP38" i="73"/>
  <c r="AZ33" i="73" s="1"/>
  <c r="AO38" i="73"/>
  <c r="Z38" i="73"/>
  <c r="Y38" i="73"/>
  <c r="X38" i="73"/>
  <c r="W38" i="73"/>
  <c r="G38" i="73"/>
  <c r="F38" i="73"/>
  <c r="P33" i="73" s="1"/>
  <c r="E38" i="73"/>
  <c r="BD37" i="73"/>
  <c r="AR37" i="73"/>
  <c r="AQ37" i="73"/>
  <c r="AP37" i="73"/>
  <c r="AO37" i="73"/>
  <c r="AY32" i="73" s="1"/>
  <c r="AL37" i="73"/>
  <c r="AY31" i="73" s="1"/>
  <c r="AK37" i="73"/>
  <c r="Y37" i="73"/>
  <c r="X37" i="73"/>
  <c r="AH32" i="73" s="1"/>
  <c r="W37" i="73"/>
  <c r="AG32" i="73" s="1"/>
  <c r="S37" i="73"/>
  <c r="Z37" i="73" s="1"/>
  <c r="G37" i="73"/>
  <c r="F37" i="73"/>
  <c r="E37" i="73"/>
  <c r="O32" i="73" s="1"/>
  <c r="A37" i="73"/>
  <c r="AZ36" i="73"/>
  <c r="AR36" i="73"/>
  <c r="AQ36" i="73"/>
  <c r="AP36" i="73"/>
  <c r="AU36" i="73" s="1"/>
  <c r="AO36" i="73"/>
  <c r="AV36" i="73" s="1"/>
  <c r="BI36" i="73" s="1"/>
  <c r="AG36" i="73"/>
  <c r="AD36" i="73"/>
  <c r="Z36" i="73"/>
  <c r="Y36" i="73"/>
  <c r="X36" i="73"/>
  <c r="AC36" i="73" s="1"/>
  <c r="W36" i="73"/>
  <c r="P36" i="73"/>
  <c r="O36" i="73"/>
  <c r="G36" i="73"/>
  <c r="F36" i="73"/>
  <c r="K36" i="73" s="1"/>
  <c r="E36" i="73"/>
  <c r="L36" i="73" s="1"/>
  <c r="BE35" i="73"/>
  <c r="AV35" i="73"/>
  <c r="AQ35" i="73"/>
  <c r="AP35" i="73"/>
  <c r="AU35" i="73" s="1"/>
  <c r="AO35" i="73"/>
  <c r="Y35" i="73"/>
  <c r="X35" i="73"/>
  <c r="AC35" i="73" s="1"/>
  <c r="W35" i="73"/>
  <c r="AD35" i="73" s="1"/>
  <c r="L35" i="73"/>
  <c r="K35" i="73"/>
  <c r="G35" i="73"/>
  <c r="F35" i="73"/>
  <c r="E35" i="73"/>
  <c r="BI34" i="73"/>
  <c r="AZ34" i="73"/>
  <c r="AU34" i="73"/>
  <c r="AR34" i="73"/>
  <c r="AQ34" i="73"/>
  <c r="AP34" i="73"/>
  <c r="AO34" i="73"/>
  <c r="AV34" i="73" s="1"/>
  <c r="AG34" i="73"/>
  <c r="Y34" i="73"/>
  <c r="X34" i="73"/>
  <c r="AC34" i="73" s="1"/>
  <c r="W34" i="73"/>
  <c r="AD34" i="73" s="1"/>
  <c r="K34" i="73"/>
  <c r="H34" i="73"/>
  <c r="G34" i="73"/>
  <c r="F34" i="73"/>
  <c r="E34" i="73"/>
  <c r="L34" i="73" s="1"/>
  <c r="AY33" i="73"/>
  <c r="AV33" i="73"/>
  <c r="AR33" i="73"/>
  <c r="AQ33" i="73"/>
  <c r="AP33" i="73"/>
  <c r="AU33" i="73" s="1"/>
  <c r="AO33" i="73"/>
  <c r="AH33" i="73"/>
  <c r="AG33" i="73"/>
  <c r="Y33" i="73"/>
  <c r="X33" i="73"/>
  <c r="AC33" i="73" s="1"/>
  <c r="W33" i="73"/>
  <c r="AD33" i="73" s="1"/>
  <c r="O33" i="73"/>
  <c r="L33" i="73"/>
  <c r="G33" i="73"/>
  <c r="F33" i="73"/>
  <c r="K33" i="73" s="1"/>
  <c r="E33" i="73"/>
  <c r="BE32" i="73"/>
  <c r="BD32" i="73" s="1"/>
  <c r="AZ32" i="73"/>
  <c r="AV32" i="73"/>
  <c r="AU32" i="73"/>
  <c r="AR32" i="73"/>
  <c r="AQ32" i="73"/>
  <c r="AP32" i="73"/>
  <c r="AO32" i="73"/>
  <c r="AK32" i="73"/>
  <c r="AR35" i="73" s="1"/>
  <c r="AD32" i="73"/>
  <c r="Z32" i="73"/>
  <c r="Y32" i="73"/>
  <c r="X32" i="73"/>
  <c r="AC32" i="73" s="1"/>
  <c r="W32" i="73"/>
  <c r="S32" i="73"/>
  <c r="P32" i="73"/>
  <c r="K32" i="73"/>
  <c r="H32" i="73"/>
  <c r="G32" i="73"/>
  <c r="F32" i="73"/>
  <c r="E32" i="73"/>
  <c r="L32" i="73" s="1"/>
  <c r="A32" i="73"/>
  <c r="H33" i="73" s="1"/>
  <c r="BD31" i="73"/>
  <c r="AQ31" i="73"/>
  <c r="AP31" i="73"/>
  <c r="AZ26" i="73" s="1"/>
  <c r="AO31" i="73"/>
  <c r="Y31" i="73"/>
  <c r="X31" i="73"/>
  <c r="W31" i="73"/>
  <c r="G31" i="73"/>
  <c r="F31" i="73"/>
  <c r="E31" i="73"/>
  <c r="BD30" i="73"/>
  <c r="AQ30" i="73"/>
  <c r="AP30" i="73"/>
  <c r="AO30" i="73"/>
  <c r="Y30" i="73"/>
  <c r="X30" i="73"/>
  <c r="AH25" i="73" s="1"/>
  <c r="W30" i="73"/>
  <c r="G30" i="73"/>
  <c r="F30" i="73"/>
  <c r="P25" i="73" s="1"/>
  <c r="E30" i="73"/>
  <c r="BD29" i="73"/>
  <c r="AQ29" i="73"/>
  <c r="AP29" i="73"/>
  <c r="AO29" i="73"/>
  <c r="AY24" i="73" s="1"/>
  <c r="Y29" i="73"/>
  <c r="X29" i="73"/>
  <c r="W29" i="73"/>
  <c r="AG24" i="73" s="1"/>
  <c r="H29" i="73"/>
  <c r="G29" i="73"/>
  <c r="F29" i="73"/>
  <c r="E29" i="73"/>
  <c r="BD28" i="73"/>
  <c r="AQ28" i="73"/>
  <c r="AP28" i="73"/>
  <c r="AO28" i="73"/>
  <c r="AY23" i="73" s="1"/>
  <c r="Y28" i="73"/>
  <c r="X28" i="73"/>
  <c r="W28" i="73"/>
  <c r="H28" i="73"/>
  <c r="G28" i="73"/>
  <c r="F28" i="73"/>
  <c r="E28" i="73"/>
  <c r="BD27" i="73"/>
  <c r="AQ27" i="73"/>
  <c r="AP27" i="73"/>
  <c r="AZ22" i="73" s="1"/>
  <c r="AO27" i="73"/>
  <c r="AY22" i="73" s="1"/>
  <c r="AK27" i="73"/>
  <c r="Y27" i="73"/>
  <c r="X27" i="73"/>
  <c r="AH22" i="73" s="1"/>
  <c r="W27" i="73"/>
  <c r="S27" i="73"/>
  <c r="Z27" i="73" s="1"/>
  <c r="G27" i="73"/>
  <c r="F27" i="73"/>
  <c r="P22" i="73" s="1"/>
  <c r="E27" i="73"/>
  <c r="A27" i="73"/>
  <c r="BI26" i="73"/>
  <c r="BG26" i="73"/>
  <c r="AY26" i="73"/>
  <c r="AQ26" i="73"/>
  <c r="AP26" i="73"/>
  <c r="AU26" i="73" s="1"/>
  <c r="AO26" i="73"/>
  <c r="AV26" i="73" s="1"/>
  <c r="AH26" i="73"/>
  <c r="AG26" i="73"/>
  <c r="AC26" i="73"/>
  <c r="Z26" i="73"/>
  <c r="Y26" i="73"/>
  <c r="X26" i="73"/>
  <c r="W26" i="73"/>
  <c r="AD26" i="73" s="1"/>
  <c r="P26" i="73"/>
  <c r="O26" i="73"/>
  <c r="G26" i="73"/>
  <c r="F26" i="73"/>
  <c r="K26" i="73" s="1"/>
  <c r="E26" i="73"/>
  <c r="L26" i="73" s="1"/>
  <c r="BI25" i="73"/>
  <c r="BG25" i="73"/>
  <c r="AZ25" i="73"/>
  <c r="AY25" i="73"/>
  <c r="AQ25" i="73"/>
  <c r="AP25" i="73"/>
  <c r="AU25" i="73" s="1"/>
  <c r="AO25" i="73"/>
  <c r="AV25" i="73" s="1"/>
  <c r="AG25" i="73"/>
  <c r="AC25" i="73"/>
  <c r="Z25" i="73"/>
  <c r="Y25" i="73"/>
  <c r="X25" i="73"/>
  <c r="W25" i="73"/>
  <c r="AD25" i="73" s="1"/>
  <c r="O25" i="73"/>
  <c r="G25" i="73"/>
  <c r="F25" i="73"/>
  <c r="K25" i="73" s="1"/>
  <c r="E25" i="73"/>
  <c r="L25" i="73" s="1"/>
  <c r="BI24" i="73"/>
  <c r="BG24" i="73"/>
  <c r="AZ24" i="73"/>
  <c r="AQ24" i="73"/>
  <c r="AP24" i="73"/>
  <c r="AU24" i="73" s="1"/>
  <c r="AO24" i="73"/>
  <c r="AV24" i="73" s="1"/>
  <c r="AH24" i="73"/>
  <c r="AC24" i="73"/>
  <c r="Z24" i="73"/>
  <c r="Y24" i="73"/>
  <c r="X24" i="73"/>
  <c r="W24" i="73"/>
  <c r="AD24" i="73" s="1"/>
  <c r="P24" i="73"/>
  <c r="O24" i="73"/>
  <c r="G24" i="73"/>
  <c r="F24" i="73"/>
  <c r="K24" i="73" s="1"/>
  <c r="E24" i="73"/>
  <c r="L24" i="73" s="1"/>
  <c r="BI23" i="73"/>
  <c r="BG23" i="73"/>
  <c r="AZ23" i="73"/>
  <c r="AQ23" i="73"/>
  <c r="AP23" i="73"/>
  <c r="AU23" i="73" s="1"/>
  <c r="AO23" i="73"/>
  <c r="AV23" i="73" s="1"/>
  <c r="AH23" i="73"/>
  <c r="AG23" i="73"/>
  <c r="AC23" i="73"/>
  <c r="Z23" i="73"/>
  <c r="Y23" i="73"/>
  <c r="X23" i="73"/>
  <c r="W23" i="73"/>
  <c r="AD23" i="73" s="1"/>
  <c r="P23" i="73"/>
  <c r="O23" i="73"/>
  <c r="G23" i="73"/>
  <c r="F23" i="73"/>
  <c r="K23" i="73" s="1"/>
  <c r="E23" i="73"/>
  <c r="L23" i="73" s="1"/>
  <c r="BI22" i="73"/>
  <c r="AQ22" i="73"/>
  <c r="AP22" i="73"/>
  <c r="AU22" i="73" s="1"/>
  <c r="AO22" i="73"/>
  <c r="AV22" i="73" s="1"/>
  <c r="AL22" i="73"/>
  <c r="AU21" i="73" s="1"/>
  <c r="AK22" i="73"/>
  <c r="AR25" i="73" s="1"/>
  <c r="AG22" i="73"/>
  <c r="AC22" i="73"/>
  <c r="Y22" i="73"/>
  <c r="X22" i="73"/>
  <c r="W22" i="73"/>
  <c r="AD22" i="73" s="1"/>
  <c r="S22" i="73"/>
  <c r="Z22" i="73" s="1"/>
  <c r="O22" i="73"/>
  <c r="K22" i="73"/>
  <c r="G22" i="73"/>
  <c r="F22" i="73"/>
  <c r="E22" i="73"/>
  <c r="L22" i="73" s="1"/>
  <c r="B22" i="73"/>
  <c r="K21" i="73" s="1"/>
  <c r="A22" i="73"/>
  <c r="H26" i="73" s="1"/>
  <c r="BD21" i="73"/>
  <c r="AR21" i="73"/>
  <c r="AQ21" i="73"/>
  <c r="AP21" i="73"/>
  <c r="AZ16" i="73" s="1"/>
  <c r="AO21" i="73"/>
  <c r="AY16" i="73" s="1"/>
  <c r="Z21" i="73"/>
  <c r="Y21" i="73"/>
  <c r="X21" i="73"/>
  <c r="AH16" i="73" s="1"/>
  <c r="W21" i="73"/>
  <c r="H21" i="73"/>
  <c r="G21" i="73"/>
  <c r="F21" i="73"/>
  <c r="E21" i="73"/>
  <c r="BD20" i="73"/>
  <c r="AQ20" i="73"/>
  <c r="AP20" i="73"/>
  <c r="AO20" i="73"/>
  <c r="AY15" i="73" s="1"/>
  <c r="Y20" i="73"/>
  <c r="X20" i="73"/>
  <c r="AH15" i="73" s="1"/>
  <c r="W20" i="73"/>
  <c r="H20" i="73"/>
  <c r="G20" i="73"/>
  <c r="F20" i="73"/>
  <c r="P15" i="73" s="1"/>
  <c r="E20" i="73"/>
  <c r="O15" i="73" s="1"/>
  <c r="BD19" i="73"/>
  <c r="AR19" i="73"/>
  <c r="AQ19" i="73"/>
  <c r="AP19" i="73"/>
  <c r="AZ14" i="73" s="1"/>
  <c r="AO19" i="73"/>
  <c r="Y19" i="73"/>
  <c r="X19" i="73"/>
  <c r="AH14" i="73" s="1"/>
  <c r="W19" i="73"/>
  <c r="H19" i="73"/>
  <c r="G19" i="73"/>
  <c r="F19" i="73"/>
  <c r="E19" i="73"/>
  <c r="BD18" i="73"/>
  <c r="AR18" i="73"/>
  <c r="AQ18" i="73"/>
  <c r="AP18" i="73"/>
  <c r="AO18" i="73"/>
  <c r="Z18" i="73"/>
  <c r="Y18" i="73"/>
  <c r="X18" i="73"/>
  <c r="W18" i="73"/>
  <c r="H18" i="73"/>
  <c r="G18" i="73"/>
  <c r="F18" i="73"/>
  <c r="E18" i="73"/>
  <c r="BD17" i="73"/>
  <c r="AR17" i="73"/>
  <c r="AQ17" i="73"/>
  <c r="AP17" i="73"/>
  <c r="AO17" i="73"/>
  <c r="AK17" i="73"/>
  <c r="AR20" i="73" s="1"/>
  <c r="Y17" i="73"/>
  <c r="X17" i="73"/>
  <c r="AH12" i="73" s="1"/>
  <c r="W17" i="73"/>
  <c r="AG12" i="73" s="1"/>
  <c r="S17" i="73"/>
  <c r="H17" i="73"/>
  <c r="G17" i="73"/>
  <c r="F17" i="73"/>
  <c r="P12" i="73" s="1"/>
  <c r="E17" i="73"/>
  <c r="A17" i="73"/>
  <c r="BE16" i="73"/>
  <c r="AV16" i="73"/>
  <c r="AQ16" i="73"/>
  <c r="AP16" i="73"/>
  <c r="AU16" i="73" s="1"/>
  <c r="AO16" i="73"/>
  <c r="AG16" i="73"/>
  <c r="AD16" i="73"/>
  <c r="Z16" i="73"/>
  <c r="Y16" i="73"/>
  <c r="X16" i="73"/>
  <c r="AC16" i="73" s="1"/>
  <c r="W16" i="73"/>
  <c r="P16" i="73"/>
  <c r="O16" i="73"/>
  <c r="L16" i="73"/>
  <c r="G16" i="73"/>
  <c r="F16" i="73"/>
  <c r="K16" i="73" s="1"/>
  <c r="E16" i="73"/>
  <c r="BG15" i="73"/>
  <c r="AZ15" i="73"/>
  <c r="AV15" i="73"/>
  <c r="AQ15" i="73"/>
  <c r="AP15" i="73"/>
  <c r="AU15" i="73" s="1"/>
  <c r="AO15" i="73"/>
  <c r="AG15" i="73"/>
  <c r="AD15" i="73"/>
  <c r="Z15" i="73"/>
  <c r="Y15" i="73"/>
  <c r="X15" i="73"/>
  <c r="AC15" i="73" s="1"/>
  <c r="W15" i="73"/>
  <c r="L15" i="73"/>
  <c r="H15" i="73"/>
  <c r="G15" i="73"/>
  <c r="F15" i="73"/>
  <c r="K15" i="73" s="1"/>
  <c r="E15" i="73"/>
  <c r="BE14" i="73"/>
  <c r="AY14" i="73"/>
  <c r="AV14" i="73"/>
  <c r="AQ14" i="73"/>
  <c r="AP14" i="73"/>
  <c r="AU14" i="73" s="1"/>
  <c r="AO14" i="73"/>
  <c r="AG14" i="73"/>
  <c r="AD14" i="73"/>
  <c r="Z14" i="73"/>
  <c r="Y14" i="73"/>
  <c r="X14" i="73"/>
  <c r="AC14" i="73" s="1"/>
  <c r="W14" i="73"/>
  <c r="P14" i="73"/>
  <c r="O14" i="73"/>
  <c r="L14" i="73"/>
  <c r="G14" i="73"/>
  <c r="F14" i="73"/>
  <c r="K14" i="73" s="1"/>
  <c r="E14" i="73"/>
  <c r="BG13" i="73"/>
  <c r="AZ13" i="73"/>
  <c r="AY13" i="73"/>
  <c r="AV13" i="73"/>
  <c r="AQ13" i="73"/>
  <c r="AP13" i="73"/>
  <c r="AU13" i="73" s="1"/>
  <c r="AO13" i="73"/>
  <c r="AH13" i="73"/>
  <c r="AG13" i="73"/>
  <c r="AD13" i="73"/>
  <c r="Z13" i="73"/>
  <c r="Y13" i="73"/>
  <c r="X13" i="73"/>
  <c r="AC13" i="73" s="1"/>
  <c r="W13" i="73"/>
  <c r="P13" i="73"/>
  <c r="O13" i="73"/>
  <c r="L13" i="73"/>
  <c r="G13" i="73"/>
  <c r="F13" i="73"/>
  <c r="K13" i="73" s="1"/>
  <c r="E13" i="73"/>
  <c r="BG12" i="73"/>
  <c r="AZ12" i="73"/>
  <c r="AY12" i="73"/>
  <c r="AV12" i="73"/>
  <c r="AQ12" i="73"/>
  <c r="AP12" i="73"/>
  <c r="AU12" i="73" s="1"/>
  <c r="AO12" i="73"/>
  <c r="AK12" i="73"/>
  <c r="AR15" i="73" s="1"/>
  <c r="AC12" i="73"/>
  <c r="Z12" i="73"/>
  <c r="Y12" i="73"/>
  <c r="X12" i="73"/>
  <c r="W12" i="73"/>
  <c r="AD12" i="73" s="1"/>
  <c r="T12" i="73"/>
  <c r="AC11" i="73" s="1"/>
  <c r="S12" i="73"/>
  <c r="O12" i="73"/>
  <c r="L12" i="73"/>
  <c r="G12" i="73"/>
  <c r="F12" i="73"/>
  <c r="K12" i="73" s="1"/>
  <c r="E12" i="73"/>
  <c r="A12" i="73"/>
  <c r="H12" i="73" s="1"/>
  <c r="BD11" i="73"/>
  <c r="AQ11" i="73"/>
  <c r="AP11" i="73"/>
  <c r="AO11" i="73"/>
  <c r="Y11" i="73"/>
  <c r="X11" i="73"/>
  <c r="AH6" i="73" s="1"/>
  <c r="W11" i="73"/>
  <c r="H11" i="73"/>
  <c r="G11" i="73"/>
  <c r="F11" i="73"/>
  <c r="E11" i="73"/>
  <c r="O6" i="73" s="1"/>
  <c r="BD10" i="73"/>
  <c r="AR10" i="73"/>
  <c r="AQ10" i="73"/>
  <c r="AP10" i="73"/>
  <c r="AZ5" i="73" s="1"/>
  <c r="AO10" i="73"/>
  <c r="AY5" i="73" s="1"/>
  <c r="Z10" i="73"/>
  <c r="Y10" i="73"/>
  <c r="X10" i="73"/>
  <c r="AH5" i="73" s="1"/>
  <c r="W10" i="73"/>
  <c r="G10" i="73"/>
  <c r="F10" i="73"/>
  <c r="P5" i="73" s="1"/>
  <c r="E10" i="73"/>
  <c r="O5" i="73" s="1"/>
  <c r="BD9" i="73"/>
  <c r="AQ9" i="73"/>
  <c r="AP9" i="73"/>
  <c r="AZ4" i="73" s="1"/>
  <c r="AO9" i="73"/>
  <c r="AY4" i="73" s="1"/>
  <c r="Y9" i="73"/>
  <c r="X9" i="73"/>
  <c r="AH4" i="73" s="1"/>
  <c r="W9" i="73"/>
  <c r="AG4" i="73" s="1"/>
  <c r="G9" i="73"/>
  <c r="F9" i="73"/>
  <c r="P4" i="73" s="1"/>
  <c r="E9" i="73"/>
  <c r="O4" i="73" s="1"/>
  <c r="BD8" i="73"/>
  <c r="AQ8" i="73"/>
  <c r="AP8" i="73"/>
  <c r="AZ3" i="73" s="1"/>
  <c r="AO8" i="73"/>
  <c r="Z8" i="73"/>
  <c r="Y8" i="73"/>
  <c r="X8" i="73"/>
  <c r="AH3" i="73" s="1"/>
  <c r="W8" i="73"/>
  <c r="G8" i="73"/>
  <c r="F8" i="73"/>
  <c r="P3" i="73" s="1"/>
  <c r="E8" i="73"/>
  <c r="BD7" i="73"/>
  <c r="AR7" i="73"/>
  <c r="AQ7" i="73"/>
  <c r="AP7" i="73"/>
  <c r="AO7" i="73"/>
  <c r="AY2" i="73" s="1"/>
  <c r="AK7" i="73"/>
  <c r="AR11" i="73" s="1"/>
  <c r="Y7" i="73"/>
  <c r="X7" i="73"/>
  <c r="AH2" i="73" s="1"/>
  <c r="W7" i="73"/>
  <c r="AG2" i="73" s="1"/>
  <c r="S7" i="73"/>
  <c r="Z11" i="73" s="1"/>
  <c r="G7" i="73"/>
  <c r="F7" i="73"/>
  <c r="E7" i="73"/>
  <c r="A7" i="73"/>
  <c r="H9" i="73" s="1"/>
  <c r="AZ6" i="73"/>
  <c r="AY6" i="73"/>
  <c r="AV6" i="73"/>
  <c r="AQ6" i="73"/>
  <c r="AP6" i="73"/>
  <c r="AU6" i="73" s="1"/>
  <c r="AO6" i="73"/>
  <c r="AG6" i="73"/>
  <c r="Y6" i="73"/>
  <c r="X6" i="73"/>
  <c r="AC6" i="73" s="1"/>
  <c r="W6" i="73"/>
  <c r="AD6" i="73" s="1"/>
  <c r="P6" i="73"/>
  <c r="G6" i="73"/>
  <c r="F6" i="73"/>
  <c r="K6" i="73" s="1"/>
  <c r="E6" i="73"/>
  <c r="L6" i="73" s="1"/>
  <c r="BG5" i="73"/>
  <c r="BE5" i="73"/>
  <c r="AV5" i="73"/>
  <c r="AU5" i="73"/>
  <c r="AQ5" i="73"/>
  <c r="AP5" i="73"/>
  <c r="AO5" i="73"/>
  <c r="AG5" i="73"/>
  <c r="Y5" i="73"/>
  <c r="X5" i="73"/>
  <c r="AC5" i="73" s="1"/>
  <c r="W5" i="73"/>
  <c r="AD5" i="73" s="1"/>
  <c r="L5" i="73"/>
  <c r="G5" i="73"/>
  <c r="F5" i="73"/>
  <c r="K5" i="73" s="1"/>
  <c r="E5" i="73"/>
  <c r="BE4" i="73"/>
  <c r="BD4" i="73" s="1"/>
  <c r="AQ4" i="73"/>
  <c r="AP4" i="73"/>
  <c r="AU4" i="73" s="1"/>
  <c r="AO4" i="73"/>
  <c r="AV4" i="73" s="1"/>
  <c r="AC4" i="73"/>
  <c r="Y4" i="73"/>
  <c r="X4" i="73"/>
  <c r="W4" i="73"/>
  <c r="AD4" i="73" s="1"/>
  <c r="L4" i="73"/>
  <c r="K4" i="73"/>
  <c r="G4" i="73"/>
  <c r="F4" i="73"/>
  <c r="E4" i="73"/>
  <c r="AY3" i="73"/>
  <c r="BI3" i="73" s="1"/>
  <c r="AQ3" i="73"/>
  <c r="AP3" i="73"/>
  <c r="AU3" i="73" s="1"/>
  <c r="AO3" i="73"/>
  <c r="AV3" i="73" s="1"/>
  <c r="AG3" i="73"/>
  <c r="AC3" i="73"/>
  <c r="Y3" i="73"/>
  <c r="X3" i="73"/>
  <c r="W3" i="73"/>
  <c r="AD3" i="73" s="1"/>
  <c r="O3" i="73"/>
  <c r="L3" i="73"/>
  <c r="G3" i="73"/>
  <c r="F3" i="73"/>
  <c r="K3" i="73" s="1"/>
  <c r="E3" i="73"/>
  <c r="AZ2" i="73"/>
  <c r="AU2" i="73"/>
  <c r="AQ2" i="73"/>
  <c r="AP2" i="73"/>
  <c r="AO2" i="73"/>
  <c r="AV2" i="73" s="1"/>
  <c r="AL2" i="73"/>
  <c r="AU1" i="73" s="1"/>
  <c r="AK2" i="73"/>
  <c r="Y2" i="73"/>
  <c r="X2" i="73"/>
  <c r="AC2" i="73" s="1"/>
  <c r="W2" i="73"/>
  <c r="AD2" i="73" s="1"/>
  <c r="S2" i="73"/>
  <c r="P2" i="73"/>
  <c r="O2" i="73"/>
  <c r="K2" i="73"/>
  <c r="H2" i="73"/>
  <c r="G2" i="73"/>
  <c r="F2" i="73"/>
  <c r="E2" i="73"/>
  <c r="L2" i="73" s="1"/>
  <c r="B2" i="73"/>
  <c r="A2" i="73"/>
  <c r="AC1" i="73"/>
  <c r="K1" i="73"/>
  <c r="F168" i="72"/>
  <c r="F167" i="72"/>
  <c r="F166" i="72"/>
  <c r="F165" i="72"/>
  <c r="F164" i="72"/>
  <c r="F163" i="72"/>
  <c r="F162" i="72"/>
  <c r="F161" i="72"/>
  <c r="F160" i="72"/>
  <c r="F159" i="72"/>
  <c r="F158" i="72"/>
  <c r="F157" i="72"/>
  <c r="F156" i="72"/>
  <c r="F155" i="72"/>
  <c r="F154" i="72"/>
  <c r="F153" i="72"/>
  <c r="F152" i="72"/>
  <c r="F151" i="72"/>
  <c r="F150" i="72"/>
  <c r="F149" i="72"/>
  <c r="F148" i="72"/>
  <c r="F147" i="72"/>
  <c r="F146" i="72"/>
  <c r="F145" i="72"/>
  <c r="F144" i="72"/>
  <c r="F143" i="72"/>
  <c r="F142" i="72"/>
  <c r="F141" i="72"/>
  <c r="F140" i="72"/>
  <c r="F139" i="72"/>
  <c r="F138" i="72"/>
  <c r="F137" i="72"/>
  <c r="F136" i="72"/>
  <c r="F135" i="72"/>
  <c r="F134" i="72"/>
  <c r="F133" i="72"/>
  <c r="F132" i="72"/>
  <c r="F131" i="72"/>
  <c r="F130" i="72"/>
  <c r="F129" i="72"/>
  <c r="F128" i="72"/>
  <c r="F127" i="72"/>
  <c r="F126" i="72"/>
  <c r="F125" i="72"/>
  <c r="F124" i="72"/>
  <c r="F122" i="72"/>
  <c r="F121" i="72"/>
  <c r="F120" i="72"/>
  <c r="F119" i="72"/>
  <c r="F118" i="72"/>
  <c r="F117" i="72"/>
  <c r="F116" i="72"/>
  <c r="F115" i="72"/>
  <c r="F114" i="72"/>
  <c r="F113" i="72"/>
  <c r="F112" i="72"/>
  <c r="F111" i="72"/>
  <c r="F110" i="72"/>
  <c r="F109" i="72"/>
  <c r="F108" i="72"/>
  <c r="F107" i="72"/>
  <c r="F106" i="72"/>
  <c r="F105" i="72"/>
  <c r="F104" i="72"/>
  <c r="F103" i="72"/>
  <c r="F102" i="72"/>
  <c r="F101" i="72"/>
  <c r="F100" i="72"/>
  <c r="F99" i="72"/>
  <c r="F98" i="72"/>
  <c r="F97" i="72"/>
  <c r="F96" i="72"/>
  <c r="F95" i="72"/>
  <c r="F94" i="72"/>
  <c r="F93" i="72"/>
  <c r="F92" i="72"/>
  <c r="F91" i="72"/>
  <c r="F90" i="72"/>
  <c r="F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N28" i="72"/>
  <c r="M28" i="72"/>
  <c r="F28" i="72"/>
  <c r="N27" i="72"/>
  <c r="M27" i="72"/>
  <c r="F27" i="72"/>
  <c r="N26" i="72"/>
  <c r="M26" i="72"/>
  <c r="T102" i="73" s="1"/>
  <c r="AC101" i="73" s="1"/>
  <c r="F26" i="72"/>
  <c r="N25" i="72"/>
  <c r="M25" i="72"/>
  <c r="F25" i="72"/>
  <c r="N24" i="72"/>
  <c r="M24" i="72"/>
  <c r="F24" i="72"/>
  <c r="N23" i="72"/>
  <c r="M23" i="72"/>
  <c r="F23" i="72"/>
  <c r="N22" i="72"/>
  <c r="M22" i="72"/>
  <c r="F22" i="72"/>
  <c r="N21" i="72"/>
  <c r="M21" i="72"/>
  <c r="F21" i="72"/>
  <c r="N20" i="72"/>
  <c r="M20" i="72"/>
  <c r="F20" i="72"/>
  <c r="N19" i="72"/>
  <c r="M19" i="72"/>
  <c r="F19" i="72"/>
  <c r="N18" i="72"/>
  <c r="M18" i="72"/>
  <c r="F18" i="72"/>
  <c r="N17" i="72"/>
  <c r="M17" i="72"/>
  <c r="F17" i="72"/>
  <c r="N16" i="72"/>
  <c r="M16" i="72"/>
  <c r="T62" i="73" s="1"/>
  <c r="AC61" i="73" s="1"/>
  <c r="F16" i="72"/>
  <c r="N15" i="72"/>
  <c r="M15" i="72"/>
  <c r="T57" i="73" s="1"/>
  <c r="AG51" i="73" s="1"/>
  <c r="F15" i="72"/>
  <c r="N14" i="72"/>
  <c r="M14" i="72"/>
  <c r="F14" i="72"/>
  <c r="N13" i="72"/>
  <c r="M13" i="72"/>
  <c r="AL52" i="73" s="1"/>
  <c r="F13" i="72"/>
  <c r="N12" i="72"/>
  <c r="M12" i="72"/>
  <c r="F12" i="72"/>
  <c r="N11" i="72"/>
  <c r="M11" i="72"/>
  <c r="F11" i="72"/>
  <c r="N10" i="72"/>
  <c r="M10" i="72"/>
  <c r="B32" i="73" s="1"/>
  <c r="K31" i="73" s="1"/>
  <c r="F10" i="72"/>
  <c r="N9" i="72"/>
  <c r="M9" i="72"/>
  <c r="B27" i="73" s="1"/>
  <c r="O21" i="73" s="1"/>
  <c r="F9" i="72"/>
  <c r="N8" i="72"/>
  <c r="M8" i="72"/>
  <c r="T22" i="73" s="1"/>
  <c r="AC21" i="73" s="1"/>
  <c r="F8" i="72"/>
  <c r="N7" i="72"/>
  <c r="M7" i="72"/>
  <c r="B17" i="73" s="1"/>
  <c r="O11" i="73" s="1"/>
  <c r="F7" i="72"/>
  <c r="N6" i="72"/>
  <c r="M6" i="72"/>
  <c r="F6" i="72"/>
  <c r="N5" i="72"/>
  <c r="M5" i="72"/>
  <c r="AL12" i="73" s="1"/>
  <c r="AU11" i="73" s="1"/>
  <c r="F5" i="72"/>
  <c r="N4" i="72"/>
  <c r="M4" i="72"/>
  <c r="T2" i="73" s="1"/>
  <c r="F4" i="72"/>
  <c r="F3" i="72"/>
  <c r="Q26" i="71"/>
  <c r="P26" i="71"/>
  <c r="O26" i="71"/>
  <c r="H24" i="71" s="1"/>
  <c r="N26" i="71"/>
  <c r="Q25" i="71"/>
  <c r="P25" i="71"/>
  <c r="O25" i="71"/>
  <c r="H23" i="71" s="1"/>
  <c r="N25" i="71"/>
  <c r="G23" i="71" s="1"/>
  <c r="Q24" i="71"/>
  <c r="P24" i="71"/>
  <c r="O24" i="71"/>
  <c r="H22" i="71" s="1"/>
  <c r="N24" i="71"/>
  <c r="V21" i="71" s="1"/>
  <c r="K24" i="71"/>
  <c r="G24" i="71"/>
  <c r="F24" i="71"/>
  <c r="E24" i="71"/>
  <c r="D24" i="71"/>
  <c r="V23" i="71"/>
  <c r="Q23" i="71"/>
  <c r="P23" i="71"/>
  <c r="O23" i="71"/>
  <c r="B24" i="71" s="1"/>
  <c r="N23" i="71"/>
  <c r="S23" i="71" s="1"/>
  <c r="F23" i="71"/>
  <c r="E23" i="71"/>
  <c r="D23" i="71"/>
  <c r="Q22" i="71"/>
  <c r="P22" i="71"/>
  <c r="O22" i="71"/>
  <c r="B23" i="71" s="1"/>
  <c r="N22" i="71"/>
  <c r="C23" i="71" s="1"/>
  <c r="G22" i="71"/>
  <c r="F22" i="71"/>
  <c r="F21" i="71" s="1"/>
  <c r="E22" i="71"/>
  <c r="D22" i="71"/>
  <c r="C22" i="71"/>
  <c r="Q21" i="71"/>
  <c r="P21" i="71"/>
  <c r="O21" i="71"/>
  <c r="B22" i="71" s="1"/>
  <c r="N21" i="71"/>
  <c r="S21" i="71" s="1"/>
  <c r="K21" i="71"/>
  <c r="B21" i="71" s="1"/>
  <c r="G21" i="71"/>
  <c r="D21" i="71"/>
  <c r="Q20" i="71"/>
  <c r="P20" i="71"/>
  <c r="O20" i="71"/>
  <c r="H18" i="71" s="1"/>
  <c r="N20" i="71"/>
  <c r="Q19" i="71"/>
  <c r="P19" i="71"/>
  <c r="O19" i="71"/>
  <c r="N19" i="71"/>
  <c r="Q18" i="71"/>
  <c r="P18" i="71"/>
  <c r="O18" i="71"/>
  <c r="N18" i="71"/>
  <c r="K18" i="71"/>
  <c r="G18" i="71"/>
  <c r="F18" i="71"/>
  <c r="E18" i="71"/>
  <c r="D18" i="71"/>
  <c r="C18" i="71"/>
  <c r="V17" i="71"/>
  <c r="Q17" i="71"/>
  <c r="P17" i="71"/>
  <c r="O17" i="71"/>
  <c r="B18" i="71" s="1"/>
  <c r="N17" i="71"/>
  <c r="S17" i="71" s="1"/>
  <c r="H17" i="71"/>
  <c r="G17" i="71"/>
  <c r="F17" i="71"/>
  <c r="E17" i="71"/>
  <c r="D17" i="71"/>
  <c r="C17" i="71"/>
  <c r="B17" i="71"/>
  <c r="V16" i="71"/>
  <c r="S16" i="71"/>
  <c r="Q16" i="71"/>
  <c r="P16" i="71"/>
  <c r="O16" i="71"/>
  <c r="N16" i="71"/>
  <c r="H16" i="71"/>
  <c r="G16" i="71"/>
  <c r="F16" i="71"/>
  <c r="F15" i="71" s="1"/>
  <c r="E16" i="71"/>
  <c r="D16" i="71"/>
  <c r="D15" i="71" s="1"/>
  <c r="C16" i="71"/>
  <c r="V15" i="71"/>
  <c r="Q15" i="71"/>
  <c r="P15" i="71"/>
  <c r="O15" i="71"/>
  <c r="B16" i="71" s="1"/>
  <c r="N15" i="71"/>
  <c r="S15" i="71" s="1"/>
  <c r="K15" i="71"/>
  <c r="B15" i="71" s="1"/>
  <c r="G15" i="71"/>
  <c r="Q14" i="71"/>
  <c r="P14" i="71"/>
  <c r="O14" i="71"/>
  <c r="H12" i="71" s="1"/>
  <c r="N14" i="71"/>
  <c r="Q13" i="71"/>
  <c r="P13" i="71"/>
  <c r="O13" i="71"/>
  <c r="N13" i="71"/>
  <c r="V10" i="71" s="1"/>
  <c r="Q12" i="71"/>
  <c r="P12" i="71"/>
  <c r="O12" i="71"/>
  <c r="H10" i="71" s="1"/>
  <c r="N12" i="71"/>
  <c r="K12" i="71"/>
  <c r="G9" i="71" s="1"/>
  <c r="G12" i="71"/>
  <c r="F12" i="71"/>
  <c r="E12" i="71"/>
  <c r="D12" i="71"/>
  <c r="B12" i="71"/>
  <c r="V11" i="71"/>
  <c r="Q11" i="71"/>
  <c r="P11" i="71"/>
  <c r="O11" i="71"/>
  <c r="N11" i="71"/>
  <c r="C12" i="71" s="1"/>
  <c r="H11" i="71"/>
  <c r="G11" i="71"/>
  <c r="F11" i="71"/>
  <c r="E11" i="71"/>
  <c r="D11" i="71"/>
  <c r="Q10" i="71"/>
  <c r="P10" i="71"/>
  <c r="O10" i="71"/>
  <c r="B11" i="71" s="1"/>
  <c r="N10" i="71"/>
  <c r="C11" i="71" s="1"/>
  <c r="G10" i="71"/>
  <c r="F10" i="71"/>
  <c r="E10" i="71"/>
  <c r="D10" i="71"/>
  <c r="D9" i="71" s="1"/>
  <c r="C10" i="71"/>
  <c r="V9" i="71"/>
  <c r="S9" i="71"/>
  <c r="Q9" i="71"/>
  <c r="P9" i="71"/>
  <c r="O9" i="71"/>
  <c r="B10" i="71" s="1"/>
  <c r="N9" i="71"/>
  <c r="K9" i="71"/>
  <c r="B9" i="71" s="1"/>
  <c r="F9" i="71"/>
  <c r="Q8" i="71"/>
  <c r="P8" i="71"/>
  <c r="O8" i="71"/>
  <c r="H6" i="71" s="1"/>
  <c r="N8" i="71"/>
  <c r="V5" i="71" s="1"/>
  <c r="Q7" i="71"/>
  <c r="P7" i="71"/>
  <c r="O7" i="71"/>
  <c r="H5" i="71" s="1"/>
  <c r="N7" i="71"/>
  <c r="G5" i="71" s="1"/>
  <c r="Q6" i="71"/>
  <c r="P6" i="71"/>
  <c r="O6" i="71"/>
  <c r="N6" i="71"/>
  <c r="G4" i="71" s="1"/>
  <c r="K6" i="71"/>
  <c r="F6" i="71"/>
  <c r="E6" i="71"/>
  <c r="D6" i="71"/>
  <c r="C6" i="71"/>
  <c r="B6" i="71"/>
  <c r="S5" i="71"/>
  <c r="Q5" i="71"/>
  <c r="P5" i="71"/>
  <c r="O5" i="71"/>
  <c r="N5" i="71"/>
  <c r="F5" i="71"/>
  <c r="E5" i="71"/>
  <c r="D5" i="71"/>
  <c r="D3" i="71" s="1"/>
  <c r="C5" i="71"/>
  <c r="V4" i="71"/>
  <c r="Q4" i="71"/>
  <c r="P4" i="71"/>
  <c r="O4" i="71"/>
  <c r="B5" i="71" s="1"/>
  <c r="N4" i="71"/>
  <c r="S4" i="71" s="1"/>
  <c r="H4" i="71"/>
  <c r="F4" i="71"/>
  <c r="E4" i="71"/>
  <c r="D4" i="71"/>
  <c r="C4" i="71"/>
  <c r="S3" i="71"/>
  <c r="Q3" i="71"/>
  <c r="P3" i="71"/>
  <c r="O3" i="71"/>
  <c r="B4" i="71" s="1"/>
  <c r="N3" i="71"/>
  <c r="K3" i="71"/>
  <c r="G3" i="71"/>
  <c r="F3" i="71"/>
  <c r="B3" i="71"/>
  <c r="F159" i="69"/>
  <c r="F160" i="69" s="1"/>
  <c r="F161" i="69" s="1"/>
  <c r="F162" i="69" s="1"/>
  <c r="F163" i="69" s="1"/>
  <c r="F158" i="69"/>
  <c r="F157" i="69"/>
  <c r="F150" i="69"/>
  <c r="F151" i="69" s="1"/>
  <c r="F152" i="69" s="1"/>
  <c r="F153" i="69" s="1"/>
  <c r="F154" i="69" s="1"/>
  <c r="F155" i="69" s="1"/>
  <c r="F156" i="69" s="1"/>
  <c r="F143" i="69"/>
  <c r="F144" i="69" s="1"/>
  <c r="F145" i="69" s="1"/>
  <c r="F146" i="69" s="1"/>
  <c r="F147" i="69" s="1"/>
  <c r="F148" i="69" s="1"/>
  <c r="F149" i="69" s="1"/>
  <c r="F137" i="69"/>
  <c r="F138" i="69" s="1"/>
  <c r="F139" i="69" s="1"/>
  <c r="F140" i="69" s="1"/>
  <c r="F141" i="69" s="1"/>
  <c r="F142" i="69" s="1"/>
  <c r="F136" i="69"/>
  <c r="F129" i="69"/>
  <c r="F130" i="69" s="1"/>
  <c r="F131" i="69" s="1"/>
  <c r="F132" i="69" s="1"/>
  <c r="F133" i="69" s="1"/>
  <c r="F134" i="69" s="1"/>
  <c r="F135" i="69" s="1"/>
  <c r="F124" i="69"/>
  <c r="F125" i="69" s="1"/>
  <c r="F126" i="69" s="1"/>
  <c r="F127" i="69" s="1"/>
  <c r="F128" i="69" s="1"/>
  <c r="F123" i="69"/>
  <c r="F122" i="69"/>
  <c r="F118" i="69"/>
  <c r="F119" i="69" s="1"/>
  <c r="F120" i="69" s="1"/>
  <c r="F121" i="69" s="1"/>
  <c r="F117" i="69"/>
  <c r="F116" i="69"/>
  <c r="F109" i="69"/>
  <c r="F110" i="69" s="1"/>
  <c r="F111" i="69" s="1"/>
  <c r="F112" i="69" s="1"/>
  <c r="F113" i="69" s="1"/>
  <c r="F114" i="69" s="1"/>
  <c r="F115" i="69" s="1"/>
  <c r="F107" i="69"/>
  <c r="F108" i="69" s="1"/>
  <c r="F106" i="69"/>
  <c r="F105" i="69"/>
  <c r="F104" i="69"/>
  <c r="F97" i="69"/>
  <c r="F98" i="69" s="1"/>
  <c r="F99" i="69" s="1"/>
  <c r="F100" i="69" s="1"/>
  <c r="F101" i="69" s="1"/>
  <c r="F102" i="69" s="1"/>
  <c r="F103" i="69" s="1"/>
  <c r="F92" i="69"/>
  <c r="F93" i="69" s="1"/>
  <c r="F94" i="69" s="1"/>
  <c r="F95" i="69" s="1"/>
  <c r="F96" i="69" s="1"/>
  <c r="F86" i="69"/>
  <c r="F87" i="69" s="1"/>
  <c r="F88" i="69" s="1"/>
  <c r="F89" i="69" s="1"/>
  <c r="F90" i="69" s="1"/>
  <c r="F91" i="69" s="1"/>
  <c r="F83" i="69"/>
  <c r="F84" i="69" s="1"/>
  <c r="F85" i="69" s="1"/>
  <c r="F82" i="69"/>
  <c r="F77" i="69"/>
  <c r="F78" i="69" s="1"/>
  <c r="F79" i="69" s="1"/>
  <c r="F80" i="69" s="1"/>
  <c r="F81" i="69" s="1"/>
  <c r="F71" i="69"/>
  <c r="F72" i="69" s="1"/>
  <c r="F73" i="69" s="1"/>
  <c r="F74" i="69" s="1"/>
  <c r="F75" i="69" s="1"/>
  <c r="F76" i="69" s="1"/>
  <c r="F70" i="69"/>
  <c r="F63" i="69"/>
  <c r="F64" i="69" s="1"/>
  <c r="F65" i="69" s="1"/>
  <c r="F66" i="69" s="1"/>
  <c r="F67" i="69" s="1"/>
  <c r="F68" i="69" s="1"/>
  <c r="F69" i="69" s="1"/>
  <c r="F59" i="69"/>
  <c r="F60" i="69" s="1"/>
  <c r="F61" i="69" s="1"/>
  <c r="F62" i="69" s="1"/>
  <c r="F58" i="69"/>
  <c r="F57" i="69"/>
  <c r="F56" i="69"/>
  <c r="F49" i="69"/>
  <c r="F50" i="69" s="1"/>
  <c r="F51" i="69" s="1"/>
  <c r="F52" i="69" s="1"/>
  <c r="F53" i="69" s="1"/>
  <c r="F54" i="69" s="1"/>
  <c r="F55" i="69" s="1"/>
  <c r="F42" i="69"/>
  <c r="F43" i="69" s="1"/>
  <c r="F44" i="69" s="1"/>
  <c r="F45" i="69" s="1"/>
  <c r="F46" i="69" s="1"/>
  <c r="F47" i="69" s="1"/>
  <c r="F48" i="69" s="1"/>
  <c r="F35" i="69"/>
  <c r="F36" i="69" s="1"/>
  <c r="F37" i="69" s="1"/>
  <c r="F38" i="69" s="1"/>
  <c r="F39" i="69" s="1"/>
  <c r="F40" i="69" s="1"/>
  <c r="F41" i="69" s="1"/>
  <c r="F28" i="69"/>
  <c r="F29" i="69" s="1"/>
  <c r="F30" i="69" s="1"/>
  <c r="F31" i="69" s="1"/>
  <c r="F32" i="69" s="1"/>
  <c r="F33" i="69" s="1"/>
  <c r="F34" i="69" s="1"/>
  <c r="F23" i="69"/>
  <c r="F24" i="69" s="1"/>
  <c r="F25" i="69" s="1"/>
  <c r="F26" i="69" s="1"/>
  <c r="F27" i="69" s="1"/>
  <c r="F22" i="69"/>
  <c r="F21" i="69"/>
  <c r="F17" i="69"/>
  <c r="F18" i="69" s="1"/>
  <c r="F19" i="69" s="1"/>
  <c r="F20" i="69" s="1"/>
  <c r="F16" i="69"/>
  <c r="F15" i="69"/>
  <c r="F9" i="69"/>
  <c r="F10" i="69" s="1"/>
  <c r="F11" i="69" s="1"/>
  <c r="F12" i="69" s="1"/>
  <c r="F13" i="69" s="1"/>
  <c r="F14" i="69" s="1"/>
  <c r="F8" i="69"/>
  <c r="F1" i="69"/>
  <c r="F2" i="69" s="1"/>
  <c r="F3" i="69" s="1"/>
  <c r="F4" i="69" s="1"/>
  <c r="F5" i="69" s="1"/>
  <c r="F6" i="69" s="1"/>
  <c r="F7" i="69" s="1"/>
  <c r="BE15" i="73" l="1"/>
  <c r="G18" i="78"/>
  <c r="BG35" i="73"/>
  <c r="B7" i="78"/>
  <c r="H18" i="78"/>
  <c r="G29" i="78"/>
  <c r="M24" i="78"/>
  <c r="BI64" i="73"/>
  <c r="G23" i="78"/>
  <c r="H26" i="78"/>
  <c r="C8" i="78"/>
  <c r="B21" i="78"/>
  <c r="BG2" i="73"/>
  <c r="M26" i="78"/>
  <c r="BI66" i="73"/>
  <c r="G24" i="78"/>
  <c r="BG6" i="73"/>
  <c r="G17" i="78"/>
  <c r="G33" i="78"/>
  <c r="BI35" i="73"/>
  <c r="B13" i="78"/>
  <c r="C7" i="78"/>
  <c r="G6" i="78"/>
  <c r="BI2" i="73"/>
  <c r="G22" i="78"/>
  <c r="Q7" i="78"/>
  <c r="BI43" i="73"/>
  <c r="H31" i="78"/>
  <c r="H22" i="78"/>
  <c r="B8" i="78"/>
  <c r="B5" i="78"/>
  <c r="BG4" i="73"/>
  <c r="B10" i="78"/>
  <c r="H16" i="78"/>
  <c r="AA24" i="78"/>
  <c r="BI104" i="73"/>
  <c r="BE45" i="73"/>
  <c r="H10" i="73"/>
  <c r="BE23" i="73"/>
  <c r="Z31" i="73"/>
  <c r="H30" i="78"/>
  <c r="BE36" i="73"/>
  <c r="H34" i="78"/>
  <c r="BE42" i="73"/>
  <c r="M10" i="78"/>
  <c r="M16" i="78"/>
  <c r="Q15" i="78"/>
  <c r="M25" i="78"/>
  <c r="BI65" i="73"/>
  <c r="BG73" i="73"/>
  <c r="BE83" i="73"/>
  <c r="BG105" i="73"/>
  <c r="T42" i="73"/>
  <c r="AC41" i="73" s="1"/>
  <c r="AL42" i="73"/>
  <c r="AU41" i="73" s="1"/>
  <c r="B42" i="73"/>
  <c r="K41" i="73" s="1"/>
  <c r="AL107" i="73"/>
  <c r="AY101" i="73" s="1"/>
  <c r="L125" i="73"/>
  <c r="BD5" i="73"/>
  <c r="B7" i="73"/>
  <c r="O1" i="73" s="1"/>
  <c r="B16" i="78"/>
  <c r="B18" i="78"/>
  <c r="Z20" i="73"/>
  <c r="Z19" i="73"/>
  <c r="Z17" i="73"/>
  <c r="BE22" i="73"/>
  <c r="C22" i="78"/>
  <c r="C24" i="78"/>
  <c r="C26" i="78"/>
  <c r="T27" i="73"/>
  <c r="AG21" i="73" s="1"/>
  <c r="Z30" i="73"/>
  <c r="Z33" i="73"/>
  <c r="Z34" i="73"/>
  <c r="Z35" i="73"/>
  <c r="BG42" i="73"/>
  <c r="L10" i="78"/>
  <c r="M22" i="78"/>
  <c r="BI62" i="73"/>
  <c r="M23" i="78"/>
  <c r="BI63" i="73"/>
  <c r="W24" i="78"/>
  <c r="W25" i="78"/>
  <c r="BI105" i="73"/>
  <c r="T37" i="73"/>
  <c r="AG31" i="73" s="1"/>
  <c r="B37" i="73"/>
  <c r="O31" i="73" s="1"/>
  <c r="AL27" i="73"/>
  <c r="AY21" i="73" s="1"/>
  <c r="H25" i="78"/>
  <c r="L6" i="78"/>
  <c r="T7" i="73"/>
  <c r="AG1" i="73" s="1"/>
  <c r="B12" i="73"/>
  <c r="K11" i="73" s="1"/>
  <c r="H25" i="73"/>
  <c r="B31" i="78"/>
  <c r="BE85" i="73"/>
  <c r="AR12" i="73"/>
  <c r="T17" i="73"/>
  <c r="AG11" i="73" s="1"/>
  <c r="B22" i="78"/>
  <c r="B24" i="78"/>
  <c r="B26" i="78"/>
  <c r="Z29" i="73"/>
  <c r="T32" i="73"/>
  <c r="AC31" i="73" s="1"/>
  <c r="C31" i="78"/>
  <c r="G34" i="78"/>
  <c r="R16" i="78"/>
  <c r="L17" i="78"/>
  <c r="V15" i="78"/>
  <c r="BG63" i="73"/>
  <c r="B14" i="78"/>
  <c r="H6" i="73"/>
  <c r="H5" i="73"/>
  <c r="H4" i="73"/>
  <c r="H3" i="73"/>
  <c r="AR16" i="73"/>
  <c r="G31" i="78"/>
  <c r="C32" i="78"/>
  <c r="H33" i="78"/>
  <c r="Q5" i="78"/>
  <c r="BE62" i="73"/>
  <c r="BG82" i="73"/>
  <c r="W8" i="78"/>
  <c r="AB14" i="78"/>
  <c r="W15" i="78"/>
  <c r="H15" i="78"/>
  <c r="BD75" i="73"/>
  <c r="G14" i="78"/>
  <c r="BE26" i="73"/>
  <c r="AR26" i="73"/>
  <c r="Q10" i="78"/>
  <c r="BI46" i="73"/>
  <c r="Q6" i="78"/>
  <c r="BI42" i="73"/>
  <c r="R17" i="78"/>
  <c r="L18" i="78"/>
  <c r="AB8" i="78"/>
  <c r="W18" i="78"/>
  <c r="S11" i="71"/>
  <c r="C24" i="71"/>
  <c r="C16" i="78"/>
  <c r="BI14" i="73"/>
  <c r="C18" i="78"/>
  <c r="BI16" i="73"/>
  <c r="Z28" i="73"/>
  <c r="AD124" i="73"/>
  <c r="AL92" i="73"/>
  <c r="AU91" i="73" s="1"/>
  <c r="B97" i="73"/>
  <c r="O91" i="73" s="1"/>
  <c r="C6" i="78"/>
  <c r="H7" i="73"/>
  <c r="G9" i="78"/>
  <c r="BI5" i="73"/>
  <c r="H14" i="78"/>
  <c r="G16" i="78"/>
  <c r="G26" i="78"/>
  <c r="BE33" i="73"/>
  <c r="H40" i="73"/>
  <c r="H39" i="73"/>
  <c r="H38" i="73"/>
  <c r="H37" i="73"/>
  <c r="R7" i="78"/>
  <c r="R6" i="78"/>
  <c r="BE66" i="73"/>
  <c r="BE92" i="73"/>
  <c r="R8" i="78"/>
  <c r="R15" i="78"/>
  <c r="BE13" i="73"/>
  <c r="C30" i="78"/>
  <c r="AV124" i="73"/>
  <c r="B92" i="73"/>
  <c r="K91" i="73" s="1"/>
  <c r="T92" i="73"/>
  <c r="AC91" i="73" s="1"/>
  <c r="AR6" i="73"/>
  <c r="AR5" i="73"/>
  <c r="AR4" i="73"/>
  <c r="AR3" i="73"/>
  <c r="C14" i="78"/>
  <c r="BI12" i="73"/>
  <c r="AR14" i="73"/>
  <c r="G6" i="71"/>
  <c r="H22" i="73"/>
  <c r="AR22" i="73"/>
  <c r="BE24" i="73"/>
  <c r="AR24" i="73"/>
  <c r="V3" i="71"/>
  <c r="S22" i="71"/>
  <c r="B77" i="73"/>
  <c r="O71" i="73" s="1"/>
  <c r="AL67" i="73"/>
  <c r="AY61" i="73" s="1"/>
  <c r="T77" i="73"/>
  <c r="AG71" i="73" s="1"/>
  <c r="BE3" i="73"/>
  <c r="H8" i="73"/>
  <c r="H9" i="78"/>
  <c r="BE12" i="73"/>
  <c r="H14" i="73"/>
  <c r="H16" i="73"/>
  <c r="H24" i="78"/>
  <c r="AR31" i="73"/>
  <c r="AR30" i="73"/>
  <c r="AR28" i="73"/>
  <c r="AR27" i="73"/>
  <c r="AR29" i="73"/>
  <c r="BI33" i="73"/>
  <c r="G32" i="78"/>
  <c r="H51" i="73"/>
  <c r="L14" i="78"/>
  <c r="BG74" i="73"/>
  <c r="H23" i="73"/>
  <c r="AL72" i="73"/>
  <c r="AU71" i="73" s="1"/>
  <c r="B67" i="73"/>
  <c r="O61" i="73" s="1"/>
  <c r="T72" i="73"/>
  <c r="AC71" i="73" s="1"/>
  <c r="C9" i="78"/>
  <c r="G8" i="78"/>
  <c r="BI4" i="73"/>
  <c r="BD16" i="73"/>
  <c r="H8" i="78"/>
  <c r="BG14" i="73"/>
  <c r="H32" i="78"/>
  <c r="B33" i="78"/>
  <c r="H50" i="73"/>
  <c r="R33" i="78"/>
  <c r="H85" i="73"/>
  <c r="H86" i="73"/>
  <c r="H82" i="73"/>
  <c r="H83" i="73"/>
  <c r="H84" i="73"/>
  <c r="W9" i="78"/>
  <c r="BG65" i="73"/>
  <c r="L123" i="73"/>
  <c r="AL87" i="73"/>
  <c r="AY81" i="73" s="1"/>
  <c r="T87" i="73"/>
  <c r="AG81" i="73" s="1"/>
  <c r="B9" i="78"/>
  <c r="L22" i="78"/>
  <c r="W14" i="78"/>
  <c r="BG3" i="73"/>
  <c r="BK35" i="73" s="1"/>
  <c r="BM35" i="73" s="1"/>
  <c r="BG22" i="73"/>
  <c r="H24" i="73"/>
  <c r="S10" i="71"/>
  <c r="BG16" i="73"/>
  <c r="AV123" i="73"/>
  <c r="T82" i="73"/>
  <c r="AC81" i="73" s="1"/>
  <c r="B82" i="73"/>
  <c r="K81" i="73" s="1"/>
  <c r="B6" i="78"/>
  <c r="B15" i="78"/>
  <c r="B17" i="78"/>
  <c r="C23" i="78"/>
  <c r="C25" i="78"/>
  <c r="AL32" i="73"/>
  <c r="AU31" i="73" s="1"/>
  <c r="BG33" i="73"/>
  <c r="BG36" i="73"/>
  <c r="B47" i="73"/>
  <c r="O41" i="73" s="1"/>
  <c r="M14" i="78"/>
  <c r="BI52" i="73"/>
  <c r="R18" i="78"/>
  <c r="BE65" i="73"/>
  <c r="BG66" i="73"/>
  <c r="L32" i="78"/>
  <c r="AL102" i="73"/>
  <c r="AU101" i="73" s="1"/>
  <c r="B107" i="73"/>
  <c r="O101" i="73" s="1"/>
  <c r="AD125" i="73"/>
  <c r="Z58" i="73"/>
  <c r="Z57" i="73"/>
  <c r="Z61" i="73"/>
  <c r="Z60" i="73"/>
  <c r="Z59" i="73"/>
  <c r="BD14" i="73"/>
  <c r="B32" i="78"/>
  <c r="L8" i="78"/>
  <c r="BE54" i="73"/>
  <c r="BE64" i="73"/>
  <c r="M30" i="78"/>
  <c r="BI72" i="73"/>
  <c r="W6" i="78"/>
  <c r="BI82" i="73"/>
  <c r="L124" i="73"/>
  <c r="AL97" i="73"/>
  <c r="AY91" i="73" s="1"/>
  <c r="T97" i="73"/>
  <c r="AG91" i="73" s="1"/>
  <c r="AR2" i="73"/>
  <c r="H47" i="73"/>
  <c r="H48" i="73"/>
  <c r="BE2" i="73"/>
  <c r="BK32" i="73" s="1"/>
  <c r="BM32" i="73" s="1"/>
  <c r="AR9" i="73"/>
  <c r="AR8" i="73"/>
  <c r="B23" i="78"/>
  <c r="B25" i="78"/>
  <c r="BE34" i="73"/>
  <c r="C33" i="78"/>
  <c r="L9" i="78"/>
  <c r="BG44" i="73"/>
  <c r="Q14" i="78"/>
  <c r="M15" i="78"/>
  <c r="BI53" i="73"/>
  <c r="H61" i="73"/>
  <c r="H59" i="73"/>
  <c r="H58" i="73"/>
  <c r="H60" i="73"/>
  <c r="H57" i="73"/>
  <c r="BE72" i="73"/>
  <c r="H23" i="78"/>
  <c r="C10" i="78"/>
  <c r="BI6" i="73"/>
  <c r="AL17" i="73"/>
  <c r="AY11" i="73" s="1"/>
  <c r="AV125" i="73"/>
  <c r="B102" i="73"/>
  <c r="K101" i="73" s="1"/>
  <c r="H6" i="78"/>
  <c r="BE6" i="73"/>
  <c r="AL7" i="73"/>
  <c r="AY1" i="73" s="1"/>
  <c r="AR13" i="73"/>
  <c r="H43" i="73"/>
  <c r="H44" i="73"/>
  <c r="H42" i="73"/>
  <c r="H45" i="73"/>
  <c r="H46" i="73"/>
  <c r="R14" i="78"/>
  <c r="L15" i="78"/>
  <c r="B57" i="73"/>
  <c r="O51" i="73" s="1"/>
  <c r="Q17" i="78"/>
  <c r="BI55" i="73"/>
  <c r="BG64" i="73"/>
  <c r="H17" i="78"/>
  <c r="V22" i="71"/>
  <c r="B87" i="73"/>
  <c r="O81" i="73" s="1"/>
  <c r="AL82" i="73"/>
  <c r="AU81" i="73" s="1"/>
  <c r="H7" i="78"/>
  <c r="C15" i="78"/>
  <c r="BI13" i="73"/>
  <c r="BK104" i="73" s="1"/>
  <c r="BM104" i="73" s="1"/>
  <c r="AR23" i="73"/>
  <c r="H27" i="73"/>
  <c r="H31" i="73"/>
  <c r="C34" i="78"/>
  <c r="R10" i="78"/>
  <c r="B30" i="78"/>
  <c r="G30" i="78"/>
  <c r="BI32" i="73"/>
  <c r="BK106" i="73" s="1"/>
  <c r="BM106" i="73" s="1"/>
  <c r="L13" i="78"/>
  <c r="Z2" i="73"/>
  <c r="Z6" i="73"/>
  <c r="Z5" i="73"/>
  <c r="Z4" i="73"/>
  <c r="Z3" i="73"/>
  <c r="C17" i="78"/>
  <c r="BI15" i="73"/>
  <c r="BE25" i="73"/>
  <c r="BD35" i="73"/>
  <c r="B62" i="73"/>
  <c r="K61" i="73" s="1"/>
  <c r="AL62" i="73"/>
  <c r="AU61" i="73" s="1"/>
  <c r="H13" i="73"/>
  <c r="G15" i="78"/>
  <c r="G25" i="78"/>
  <c r="H30" i="73"/>
  <c r="B34" i="78"/>
  <c r="Z56" i="73"/>
  <c r="Z55" i="73"/>
  <c r="Z54" i="73"/>
  <c r="Z53" i="73"/>
  <c r="L16" i="78"/>
  <c r="W7" i="78"/>
  <c r="V10" i="78"/>
  <c r="BE95" i="73"/>
  <c r="AL57" i="73"/>
  <c r="AY51" i="73" s="1"/>
  <c r="B52" i="73"/>
  <c r="K51" i="73" s="1"/>
  <c r="Z7" i="73"/>
  <c r="BG34" i="73"/>
  <c r="Z39" i="73"/>
  <c r="Z40" i="73"/>
  <c r="M9" i="78"/>
  <c r="BG55" i="73"/>
  <c r="Q25" i="78"/>
  <c r="Q30" i="78"/>
  <c r="AR74" i="73"/>
  <c r="L34" i="78"/>
  <c r="W10" i="78"/>
  <c r="AA15" i="78"/>
  <c r="BG95" i="73"/>
  <c r="Q24" i="78"/>
  <c r="R25" i="78"/>
  <c r="R30" i="78"/>
  <c r="M32" i="78"/>
  <c r="Z80" i="73"/>
  <c r="Z79" i="73"/>
  <c r="BE82" i="73"/>
  <c r="BE84" i="73"/>
  <c r="AB9" i="78"/>
  <c r="U30" i="78"/>
  <c r="M8" i="78"/>
  <c r="Q16" i="78"/>
  <c r="BI54" i="73"/>
  <c r="R24" i="78"/>
  <c r="Q32" i="78"/>
  <c r="AR76" i="73"/>
  <c r="AR83" i="73"/>
  <c r="BE86" i="73"/>
  <c r="AB10" i="78"/>
  <c r="AB23" i="78"/>
  <c r="AA32" i="78"/>
  <c r="BI115" i="73"/>
  <c r="L23" i="78"/>
  <c r="L25" i="78"/>
  <c r="AR71" i="73"/>
  <c r="H74" i="73"/>
  <c r="R32" i="78"/>
  <c r="M34" i="78"/>
  <c r="AR86" i="73"/>
  <c r="V16" i="78"/>
  <c r="V26" i="78"/>
  <c r="BE113" i="73"/>
  <c r="AB32" i="78"/>
  <c r="Z9" i="73"/>
  <c r="BG32" i="73"/>
  <c r="M7" i="78"/>
  <c r="Q23" i="78"/>
  <c r="AR69" i="73"/>
  <c r="BE74" i="73"/>
  <c r="Q34" i="78"/>
  <c r="W16" i="78"/>
  <c r="BI94" i="73"/>
  <c r="AB24" i="78"/>
  <c r="AR44" i="73"/>
  <c r="Q9" i="78"/>
  <c r="M18" i="78"/>
  <c r="BI56" i="73"/>
  <c r="AR65" i="73"/>
  <c r="Q22" i="78"/>
  <c r="R23" i="78"/>
  <c r="L31" i="78"/>
  <c r="H76" i="73"/>
  <c r="R34" i="78"/>
  <c r="Z81" i="73"/>
  <c r="AR89" i="73"/>
  <c r="BG92" i="73"/>
  <c r="AB17" i="78"/>
  <c r="BD104" i="73"/>
  <c r="W26" i="78"/>
  <c r="BI106" i="73"/>
  <c r="BE115" i="73"/>
  <c r="H36" i="73"/>
  <c r="M6" i="78"/>
  <c r="R9" i="78"/>
  <c r="Q18" i="78"/>
  <c r="R22" i="78"/>
  <c r="BI74" i="73"/>
  <c r="BE76" i="73"/>
  <c r="Z77" i="73"/>
  <c r="AB7" i="78"/>
  <c r="BD94" i="73"/>
  <c r="W17" i="78"/>
  <c r="BI95" i="73"/>
  <c r="Z101" i="73"/>
  <c r="Z99" i="73"/>
  <c r="Z98" i="73"/>
  <c r="Z100" i="73"/>
  <c r="Z97" i="73"/>
  <c r="AB26" i="78"/>
  <c r="Q8" i="78"/>
  <c r="BG46" i="73"/>
  <c r="Z47" i="73"/>
  <c r="Z49" i="73"/>
  <c r="Z50" i="73"/>
  <c r="AR68" i="73"/>
  <c r="AR73" i="73"/>
  <c r="L33" i="78"/>
  <c r="BG76" i="73"/>
  <c r="Z78" i="73"/>
  <c r="H96" i="73"/>
  <c r="H95" i="73"/>
  <c r="H94" i="73"/>
  <c r="H93" i="73"/>
  <c r="H92" i="73"/>
  <c r="AR96" i="73"/>
  <c r="AR95" i="73"/>
  <c r="AR94" i="73"/>
  <c r="AR93" i="73"/>
  <c r="AR92" i="73"/>
  <c r="BG93" i="73"/>
  <c r="V17" i="78"/>
  <c r="BG96" i="73"/>
  <c r="AB16" i="78"/>
  <c r="BD106" i="73"/>
  <c r="H35" i="73"/>
  <c r="BE63" i="73"/>
  <c r="AR67" i="73"/>
  <c r="M31" i="78"/>
  <c r="BI76" i="73"/>
  <c r="BG94" i="73"/>
  <c r="W22" i="78"/>
  <c r="BG103" i="73"/>
  <c r="AA35" i="78"/>
  <c r="BI118" i="73"/>
  <c r="BE56" i="73"/>
  <c r="Q31" i="78"/>
  <c r="AB15" i="78"/>
  <c r="V22" i="78"/>
  <c r="AA25" i="78"/>
  <c r="U31" i="78"/>
  <c r="AB35" i="78"/>
  <c r="R31" i="78"/>
  <c r="M33" i="78"/>
  <c r="AB6" i="78"/>
  <c r="AB25" i="78"/>
  <c r="V31" i="78"/>
  <c r="G7" i="78"/>
  <c r="G10" i="78"/>
  <c r="BE53" i="73"/>
  <c r="M17" i="78"/>
  <c r="L24" i="78"/>
  <c r="L26" i="78"/>
  <c r="BE73" i="73"/>
  <c r="Q33" i="78"/>
  <c r="H91" i="73"/>
  <c r="H90" i="73"/>
  <c r="H89" i="73"/>
  <c r="H88" i="73"/>
  <c r="H87" i="73"/>
  <c r="V14" i="78"/>
  <c r="V18" i="78"/>
  <c r="AA14" i="78"/>
  <c r="BI92" i="73"/>
  <c r="V23" i="78"/>
  <c r="BG117" i="73"/>
  <c r="T67" i="73"/>
  <c r="AG61" i="73" s="1"/>
  <c r="AL77" i="73"/>
  <c r="AY71" i="73" s="1"/>
  <c r="H10" i="78"/>
  <c r="BE43" i="73"/>
  <c r="BI44" i="73"/>
  <c r="AR48" i="73"/>
  <c r="BG53" i="73"/>
  <c r="AR57" i="73"/>
  <c r="AR60" i="73"/>
  <c r="L30" i="78"/>
  <c r="H75" i="73"/>
  <c r="BD102" i="73"/>
  <c r="AC34" i="78"/>
  <c r="U35" i="78"/>
  <c r="W31" i="78"/>
  <c r="AA31" i="78"/>
  <c r="BG116" i="73"/>
  <c r="AR105" i="73"/>
  <c r="AA30" i="78"/>
  <c r="V32" i="78"/>
  <c r="BE118" i="73"/>
  <c r="V6" i="78"/>
  <c r="V7" i="78"/>
  <c r="AA18" i="78"/>
  <c r="V25" i="78"/>
  <c r="H111" i="73"/>
  <c r="H110" i="73"/>
  <c r="V35" i="78"/>
  <c r="AB18" i="78"/>
  <c r="BK103" i="73"/>
  <c r="BM103" i="73" s="1"/>
  <c r="BD103" i="73"/>
  <c r="W35" i="78"/>
  <c r="AA6" i="78"/>
  <c r="AA7" i="78"/>
  <c r="AA8" i="78"/>
  <c r="H105" i="73"/>
  <c r="BI114" i="73"/>
  <c r="BE114" i="73"/>
  <c r="U34" i="78"/>
  <c r="AC35" i="78"/>
  <c r="Z93" i="73"/>
  <c r="BE96" i="73"/>
  <c r="AR102" i="73"/>
  <c r="BI103" i="73"/>
  <c r="BK105" i="73"/>
  <c r="BM105" i="73" s="1"/>
  <c r="BD105" i="73"/>
  <c r="AB31" i="78"/>
  <c r="V34" i="78"/>
  <c r="BG115" i="73"/>
  <c r="BG118" i="73"/>
  <c r="P119" i="73"/>
  <c r="P120" i="73"/>
  <c r="Q26" i="78"/>
  <c r="AA17" i="78"/>
  <c r="BI113" i="73"/>
  <c r="AA33" i="78"/>
  <c r="R26" i="78"/>
  <c r="BG85" i="73"/>
  <c r="BI96" i="73"/>
  <c r="AR100" i="73"/>
  <c r="AR99" i="73"/>
  <c r="Z103" i="73"/>
  <c r="H107" i="73"/>
  <c r="AB34" i="78"/>
  <c r="W33" i="78"/>
  <c r="BI116" i="73"/>
  <c r="AB22" i="78"/>
  <c r="AB33" i="78"/>
  <c r="AA16" i="78"/>
  <c r="V24" i="78"/>
  <c r="AA26" i="78"/>
  <c r="AB30" i="78"/>
  <c r="U32" i="78"/>
  <c r="AC33" i="78"/>
  <c r="U33" i="78"/>
  <c r="AD123" i="73"/>
  <c r="Z63" i="73"/>
  <c r="Z64" i="73"/>
  <c r="Z65" i="73"/>
  <c r="AA9" i="78"/>
  <c r="BI102" i="73"/>
  <c r="W30" i="78"/>
  <c r="W32" i="78"/>
  <c r="AA34" i="78"/>
  <c r="W34" i="78"/>
  <c r="AA23" i="78"/>
  <c r="AC31" i="78"/>
  <c r="AA10" i="78"/>
  <c r="BI117" i="73"/>
  <c r="AC30" i="78"/>
  <c r="BO32" i="73" l="1"/>
  <c r="BN32" i="73"/>
  <c r="BO104" i="73"/>
  <c r="BN104" i="73"/>
  <c r="BO35" i="73"/>
  <c r="BN35" i="73"/>
  <c r="BO106" i="73"/>
  <c r="BN106" i="73"/>
  <c r="G13" i="78"/>
  <c r="BK94" i="73"/>
  <c r="BM94" i="73" s="1"/>
  <c r="BK3" i="73"/>
  <c r="BM3" i="73" s="1"/>
  <c r="BD3" i="73"/>
  <c r="BK66" i="73"/>
  <c r="BM66" i="73" s="1"/>
  <c r="BD66" i="73"/>
  <c r="BD42" i="73"/>
  <c r="BK42" i="73"/>
  <c r="BM42" i="73" s="1"/>
  <c r="BD53" i="73"/>
  <c r="BK53" i="73"/>
  <c r="BM53" i="73" s="1"/>
  <c r="BD95" i="73"/>
  <c r="BK95" i="73"/>
  <c r="BM95" i="73" s="1"/>
  <c r="BK117" i="73"/>
  <c r="BM117" i="73" s="1"/>
  <c r="BD43" i="73"/>
  <c r="BK43" i="73"/>
  <c r="BM43" i="73" s="1"/>
  <c r="BK113" i="73"/>
  <c r="BM113" i="73" s="1"/>
  <c r="BD113" i="73"/>
  <c r="B29" i="78"/>
  <c r="BK16" i="73"/>
  <c r="BM16" i="73" s="1"/>
  <c r="BD22" i="73"/>
  <c r="BK22" i="73"/>
  <c r="BM22" i="73" s="1"/>
  <c r="L21" i="78"/>
  <c r="Q21" i="78"/>
  <c r="BD26" i="73"/>
  <c r="BK26" i="73"/>
  <c r="BM26" i="73" s="1"/>
  <c r="BK62" i="73"/>
  <c r="BM62" i="73" s="1"/>
  <c r="BD62" i="73"/>
  <c r="BD115" i="73"/>
  <c r="BK115" i="73"/>
  <c r="BM115" i="73" s="1"/>
  <c r="BD83" i="73"/>
  <c r="BK83" i="73"/>
  <c r="BM83" i="73" s="1"/>
  <c r="BK36" i="73"/>
  <c r="BM36" i="73" s="1"/>
  <c r="BD36" i="73"/>
  <c r="G21" i="78"/>
  <c r="BD118" i="73"/>
  <c r="BK118" i="73"/>
  <c r="BM118" i="73" s="1"/>
  <c r="BD72" i="73"/>
  <c r="BK72" i="73"/>
  <c r="BM72" i="73" s="1"/>
  <c r="BK14" i="73"/>
  <c r="BM14" i="73" s="1"/>
  <c r="W29" i="78"/>
  <c r="BK75" i="73"/>
  <c r="BM75" i="73" s="1"/>
  <c r="V5" i="78"/>
  <c r="BD65" i="73"/>
  <c r="BK65" i="73"/>
  <c r="BM65" i="73" s="1"/>
  <c r="BK114" i="73"/>
  <c r="BM114" i="73" s="1"/>
  <c r="BD114" i="73"/>
  <c r="BD74" i="73"/>
  <c r="BK74" i="73"/>
  <c r="BM74" i="73" s="1"/>
  <c r="BK93" i="73"/>
  <c r="BM93" i="73" s="1"/>
  <c r="BD24" i="73"/>
  <c r="BK24" i="73"/>
  <c r="BM24" i="73" s="1"/>
  <c r="Q29" i="78"/>
  <c r="BK102" i="73"/>
  <c r="BM102" i="73" s="1"/>
  <c r="BK116" i="73"/>
  <c r="BM116" i="73" s="1"/>
  <c r="BD63" i="73"/>
  <c r="BK63" i="73"/>
  <c r="BM63" i="73" s="1"/>
  <c r="BD76" i="73"/>
  <c r="BK76" i="73"/>
  <c r="BM76" i="73" s="1"/>
  <c r="BD25" i="73"/>
  <c r="BK25" i="73"/>
  <c r="BM25" i="73" s="1"/>
  <c r="BK34" i="73"/>
  <c r="BM34" i="73" s="1"/>
  <c r="BD34" i="73"/>
  <c r="V13" i="78"/>
  <c r="BD23" i="73"/>
  <c r="BK23" i="73"/>
  <c r="BM23" i="73" s="1"/>
  <c r="AA13" i="78"/>
  <c r="BD73" i="73"/>
  <c r="BK73" i="73"/>
  <c r="BM73" i="73" s="1"/>
  <c r="L29" i="78"/>
  <c r="BK13" i="73"/>
  <c r="BM13" i="73" s="1"/>
  <c r="BD13" i="73"/>
  <c r="BD85" i="73"/>
  <c r="BK85" i="73"/>
  <c r="BM85" i="73" s="1"/>
  <c r="BK5" i="73"/>
  <c r="BM5" i="73" s="1"/>
  <c r="BK86" i="73"/>
  <c r="BM86" i="73" s="1"/>
  <c r="BD86" i="73"/>
  <c r="G5" i="78"/>
  <c r="BK33" i="73"/>
  <c r="BM33" i="73" s="1"/>
  <c r="BD33" i="73"/>
  <c r="BK6" i="73"/>
  <c r="BM6" i="73" s="1"/>
  <c r="BD6" i="73"/>
  <c r="AA5" i="78"/>
  <c r="BK45" i="73"/>
  <c r="BM45" i="73" s="1"/>
  <c r="BD45" i="73"/>
  <c r="BO103" i="73"/>
  <c r="BN103" i="73"/>
  <c r="BK96" i="73"/>
  <c r="BM96" i="73" s="1"/>
  <c r="BD96" i="73"/>
  <c r="BK64" i="73"/>
  <c r="BM64" i="73" s="1"/>
  <c r="BD64" i="73"/>
  <c r="AA21" i="78"/>
  <c r="BO105" i="73"/>
  <c r="BN105" i="73"/>
  <c r="BK56" i="73"/>
  <c r="BM56" i="73" s="1"/>
  <c r="BD56" i="73"/>
  <c r="V21" i="78"/>
  <c r="U29" i="78"/>
  <c r="BK15" i="73"/>
  <c r="BM15" i="73" s="1"/>
  <c r="BD15" i="73"/>
  <c r="BD84" i="73"/>
  <c r="BK84" i="73"/>
  <c r="BM84" i="73" s="1"/>
  <c r="BK12" i="73"/>
  <c r="BM12" i="73" s="1"/>
  <c r="BD12" i="73"/>
  <c r="BD82" i="73"/>
  <c r="BK82" i="73"/>
  <c r="BM82" i="73" s="1"/>
  <c r="Q13" i="78"/>
  <c r="X29" i="78"/>
  <c r="BK112" i="73"/>
  <c r="BM112" i="73" s="1"/>
  <c r="BK100" i="73"/>
  <c r="BM100" i="73" s="1"/>
  <c r="BK98" i="73"/>
  <c r="BM98" i="73" s="1"/>
  <c r="BK97" i="73"/>
  <c r="BM97" i="73" s="1"/>
  <c r="BK90" i="73"/>
  <c r="BM90" i="73" s="1"/>
  <c r="BK110" i="73"/>
  <c r="BM110" i="73" s="1"/>
  <c r="BK101" i="73"/>
  <c r="BM101" i="73" s="1"/>
  <c r="BK99" i="73"/>
  <c r="BM99" i="73" s="1"/>
  <c r="BK78" i="73"/>
  <c r="BM78" i="73" s="1"/>
  <c r="BK49" i="73"/>
  <c r="BM49" i="73" s="1"/>
  <c r="BK70" i="73"/>
  <c r="BM70" i="73" s="1"/>
  <c r="BK61" i="73"/>
  <c r="BM61" i="73" s="1"/>
  <c r="BK48" i="73"/>
  <c r="BM48" i="73" s="1"/>
  <c r="BK91" i="73"/>
  <c r="BM91" i="73" s="1"/>
  <c r="BK119" i="73"/>
  <c r="BM119" i="73" s="1"/>
  <c r="BK108" i="73"/>
  <c r="BM108" i="73" s="1"/>
  <c r="BK107" i="73"/>
  <c r="BM107" i="73" s="1"/>
  <c r="BK81" i="73"/>
  <c r="BM81" i="73" s="1"/>
  <c r="BK68" i="73"/>
  <c r="BM68" i="73" s="1"/>
  <c r="BK109" i="73"/>
  <c r="BM109" i="73" s="1"/>
  <c r="BK120" i="73"/>
  <c r="BM120" i="73" s="1"/>
  <c r="BK111" i="73"/>
  <c r="BM111" i="73" s="1"/>
  <c r="BK79" i="73"/>
  <c r="BM79" i="73" s="1"/>
  <c r="BK50" i="73"/>
  <c r="BM50" i="73" s="1"/>
  <c r="BK87" i="73"/>
  <c r="BM87" i="73" s="1"/>
  <c r="BK10" i="73"/>
  <c r="BM10" i="73" s="1"/>
  <c r="BK80" i="73"/>
  <c r="BM80" i="73" s="1"/>
  <c r="BK67" i="73"/>
  <c r="BM67" i="73" s="1"/>
  <c r="BK88" i="73"/>
  <c r="BM88" i="73" s="1"/>
  <c r="BK29" i="73"/>
  <c r="BM29" i="73" s="1"/>
  <c r="BK7" i="73"/>
  <c r="BM7" i="73" s="1"/>
  <c r="BK89" i="73"/>
  <c r="BM89" i="73" s="1"/>
  <c r="BK28" i="73"/>
  <c r="BM28" i="73" s="1"/>
  <c r="BK71" i="73"/>
  <c r="BM71" i="73" s="1"/>
  <c r="BK69" i="73"/>
  <c r="BM69" i="73" s="1"/>
  <c r="BK40" i="73"/>
  <c r="BM40" i="73" s="1"/>
  <c r="BK39" i="73"/>
  <c r="BM39" i="73" s="1"/>
  <c r="BK38" i="73"/>
  <c r="BM38" i="73" s="1"/>
  <c r="BK37" i="73"/>
  <c r="BM37" i="73" s="1"/>
  <c r="BK31" i="73"/>
  <c r="BM31" i="73" s="1"/>
  <c r="BK18" i="73"/>
  <c r="BM18" i="73" s="1"/>
  <c r="BK21" i="73"/>
  <c r="BM21" i="73" s="1"/>
  <c r="BK17" i="73"/>
  <c r="BM17" i="73" s="1"/>
  <c r="BK44" i="73"/>
  <c r="BM44" i="73" s="1"/>
  <c r="BK19" i="73"/>
  <c r="BM19" i="73" s="1"/>
  <c r="BK11" i="73"/>
  <c r="BM11" i="73" s="1"/>
  <c r="BD2" i="73"/>
  <c r="BK27" i="73"/>
  <c r="BM27" i="73" s="1"/>
  <c r="BK9" i="73"/>
  <c r="BM9" i="73" s="1"/>
  <c r="BK2" i="73"/>
  <c r="BK20" i="73"/>
  <c r="BM20" i="73" s="1"/>
  <c r="BK41" i="73"/>
  <c r="BM41" i="73" s="1"/>
  <c r="BK55" i="73"/>
  <c r="BM55" i="73" s="1"/>
  <c r="BK8" i="73"/>
  <c r="BM8" i="73" s="1"/>
  <c r="BK47" i="73"/>
  <c r="BM47" i="73" s="1"/>
  <c r="BK57" i="73"/>
  <c r="BM57" i="73" s="1"/>
  <c r="BK52" i="73"/>
  <c r="BM52" i="73" s="1"/>
  <c r="BK46" i="73"/>
  <c r="BM46" i="73" s="1"/>
  <c r="BK30" i="73"/>
  <c r="BM30" i="73" s="1"/>
  <c r="BK4" i="73"/>
  <c r="BM4" i="73" s="1"/>
  <c r="BK58" i="73"/>
  <c r="BM58" i="73" s="1"/>
  <c r="BK60" i="73"/>
  <c r="BM60" i="73" s="1"/>
  <c r="BK59" i="73"/>
  <c r="BM59" i="73" s="1"/>
  <c r="BK51" i="73"/>
  <c r="BM51" i="73" s="1"/>
  <c r="BK77" i="73"/>
  <c r="BM77" i="73" s="1"/>
  <c r="BK54" i="73"/>
  <c r="BM54" i="73" s="1"/>
  <c r="BD54" i="73"/>
  <c r="BD92" i="73"/>
  <c r="BK92" i="73"/>
  <c r="BM92" i="73" s="1"/>
  <c r="L5" i="78"/>
  <c r="BO58" i="73" l="1"/>
  <c r="BN58" i="73"/>
  <c r="BO70" i="73"/>
  <c r="BN70" i="73"/>
  <c r="BO93" i="73"/>
  <c r="BN93" i="73"/>
  <c r="BN80" i="73"/>
  <c r="BO80" i="73"/>
  <c r="BO46" i="73"/>
  <c r="BN46" i="73"/>
  <c r="BO21" i="73"/>
  <c r="BN21" i="73"/>
  <c r="BO10" i="73"/>
  <c r="BN10" i="73"/>
  <c r="BO49" i="73"/>
  <c r="BN49" i="73"/>
  <c r="BO74" i="73"/>
  <c r="BN74" i="73"/>
  <c r="BO22" i="73"/>
  <c r="BN22" i="73"/>
  <c r="BO17" i="73"/>
  <c r="BN17" i="73"/>
  <c r="BN52" i="73"/>
  <c r="BO52" i="73"/>
  <c r="BO18" i="73"/>
  <c r="BN18" i="73"/>
  <c r="BO87" i="73"/>
  <c r="BN87" i="73"/>
  <c r="BO78" i="73"/>
  <c r="BN78" i="73"/>
  <c r="BO12" i="73"/>
  <c r="BN12" i="73"/>
  <c r="BO64" i="73"/>
  <c r="BN64" i="73"/>
  <c r="BN86" i="73"/>
  <c r="BO86" i="73"/>
  <c r="BO66" i="73"/>
  <c r="BN66" i="73"/>
  <c r="BO30" i="73"/>
  <c r="BN30" i="73"/>
  <c r="BO31" i="73"/>
  <c r="BN31" i="73"/>
  <c r="BO50" i="73"/>
  <c r="BN50" i="73"/>
  <c r="BO99" i="73"/>
  <c r="BN99" i="73"/>
  <c r="BO84" i="73"/>
  <c r="BN84" i="73"/>
  <c r="BO5" i="73"/>
  <c r="BN5" i="73"/>
  <c r="BO34" i="73"/>
  <c r="BN34" i="73"/>
  <c r="BO16" i="73"/>
  <c r="BN16" i="73"/>
  <c r="BO37" i="73"/>
  <c r="BN37" i="73"/>
  <c r="BO79" i="73"/>
  <c r="BN79" i="73"/>
  <c r="BN101" i="73"/>
  <c r="BO101" i="73"/>
  <c r="BO96" i="73"/>
  <c r="BN96" i="73"/>
  <c r="BN85" i="73"/>
  <c r="BO85" i="73"/>
  <c r="BO25" i="73"/>
  <c r="BN25" i="73"/>
  <c r="BN114" i="73"/>
  <c r="BO114" i="73"/>
  <c r="BO36" i="73"/>
  <c r="BN36" i="73"/>
  <c r="BO3" i="73"/>
  <c r="BN3" i="73"/>
  <c r="BN54" i="73"/>
  <c r="BO54" i="73"/>
  <c r="BN47" i="73"/>
  <c r="BO47" i="73"/>
  <c r="BO38" i="73"/>
  <c r="BN38" i="73"/>
  <c r="BO111" i="73"/>
  <c r="BN111" i="73"/>
  <c r="BN110" i="73"/>
  <c r="BO110" i="73"/>
  <c r="BN65" i="73"/>
  <c r="BO65" i="73"/>
  <c r="BO83" i="73"/>
  <c r="BN83" i="73"/>
  <c r="BO94" i="73"/>
  <c r="BN94" i="73"/>
  <c r="BO57" i="73"/>
  <c r="BN57" i="73"/>
  <c r="BO8" i="73"/>
  <c r="BN8" i="73"/>
  <c r="BO92" i="73"/>
  <c r="BN92" i="73"/>
  <c r="BN55" i="73"/>
  <c r="BO55" i="73"/>
  <c r="BN39" i="73"/>
  <c r="BO39" i="73"/>
  <c r="BO120" i="73"/>
  <c r="BN120" i="73"/>
  <c r="BO90" i="73"/>
  <c r="BN90" i="73"/>
  <c r="BO15" i="73"/>
  <c r="BN15" i="73"/>
  <c r="BO76" i="73"/>
  <c r="BN76" i="73"/>
  <c r="BO41" i="73"/>
  <c r="BN41" i="73"/>
  <c r="BN40" i="73"/>
  <c r="BO40" i="73"/>
  <c r="BO109" i="73"/>
  <c r="BN109" i="73"/>
  <c r="BO97" i="73"/>
  <c r="BN97" i="73"/>
  <c r="BO13" i="73"/>
  <c r="BN13" i="73"/>
  <c r="BO115" i="73"/>
  <c r="BN115" i="73"/>
  <c r="BO113" i="73"/>
  <c r="BN113" i="73"/>
  <c r="BN69" i="73"/>
  <c r="BO69" i="73"/>
  <c r="BO68" i="73"/>
  <c r="BN68" i="73"/>
  <c r="BO98" i="73"/>
  <c r="BN98" i="73"/>
  <c r="BO45" i="73"/>
  <c r="BN45" i="73"/>
  <c r="BN63" i="73"/>
  <c r="BO63" i="73"/>
  <c r="BO43" i="73"/>
  <c r="BN43" i="73"/>
  <c r="BO81" i="73"/>
  <c r="BN81" i="73"/>
  <c r="BN9" i="73"/>
  <c r="BO9" i="73"/>
  <c r="BO28" i="73"/>
  <c r="BN28" i="73"/>
  <c r="BO107" i="73"/>
  <c r="BN107" i="73"/>
  <c r="BO112" i="73"/>
  <c r="BN112" i="73"/>
  <c r="BO73" i="73"/>
  <c r="BN73" i="73"/>
  <c r="BO116" i="73"/>
  <c r="BN116" i="73"/>
  <c r="BO62" i="73"/>
  <c r="BN62" i="73"/>
  <c r="BO117" i="73"/>
  <c r="BN117" i="73"/>
  <c r="BN71" i="73"/>
  <c r="BO71" i="73"/>
  <c r="BO77" i="73"/>
  <c r="BN77" i="73"/>
  <c r="BN27" i="73"/>
  <c r="BO27" i="73"/>
  <c r="BO89" i="73"/>
  <c r="BN89" i="73"/>
  <c r="BN108" i="73"/>
  <c r="BO108" i="73"/>
  <c r="BO102" i="73"/>
  <c r="BN102" i="73"/>
  <c r="BO26" i="73"/>
  <c r="BN26" i="73"/>
  <c r="BO95" i="73"/>
  <c r="BN95" i="73"/>
  <c r="BO100" i="73"/>
  <c r="BN100" i="73"/>
  <c r="BO75" i="73"/>
  <c r="BN75" i="73"/>
  <c r="BO51" i="73"/>
  <c r="BN51" i="73"/>
  <c r="BO59" i="73"/>
  <c r="BN59" i="73"/>
  <c r="BO7" i="73"/>
  <c r="BN7" i="73"/>
  <c r="BO119" i="73"/>
  <c r="BN119" i="73"/>
  <c r="BN56" i="73"/>
  <c r="BO56" i="73"/>
  <c r="BO6" i="73"/>
  <c r="BN6" i="73"/>
  <c r="BO14" i="73"/>
  <c r="BN14" i="73"/>
  <c r="BN20" i="73"/>
  <c r="BO20" i="73"/>
  <c r="BM123" i="73"/>
  <c r="BM2" i="73"/>
  <c r="BO60" i="73"/>
  <c r="BN60" i="73"/>
  <c r="BN11" i="73"/>
  <c r="BO11" i="73"/>
  <c r="BO29" i="73"/>
  <c r="BN29" i="73"/>
  <c r="BN91" i="73"/>
  <c r="BO91" i="73"/>
  <c r="BO72" i="73"/>
  <c r="BN72" i="73"/>
  <c r="BN53" i="73"/>
  <c r="BO53" i="73"/>
  <c r="BO48" i="73"/>
  <c r="BN48" i="73"/>
  <c r="BO33" i="73"/>
  <c r="BN33" i="73"/>
  <c r="BO23" i="73"/>
  <c r="BN23" i="73"/>
  <c r="BO24" i="73"/>
  <c r="BN24" i="73"/>
  <c r="BO19" i="73"/>
  <c r="BN19" i="73"/>
  <c r="BN88" i="73"/>
  <c r="BO88" i="73"/>
  <c r="BO4" i="73"/>
  <c r="BN4" i="73"/>
  <c r="BO44" i="73"/>
  <c r="BN44" i="73"/>
  <c r="BO67" i="73"/>
  <c r="BN67" i="73"/>
  <c r="BO61" i="73"/>
  <c r="BN61" i="73"/>
  <c r="BN82" i="73"/>
  <c r="BO82" i="73"/>
  <c r="BO118" i="73"/>
  <c r="BN118" i="73"/>
  <c r="BO42" i="73"/>
  <c r="BN42" i="73"/>
  <c r="BO2" i="73" l="1"/>
  <c r="BQ2" i="73" s="1" a="1"/>
  <c r="BQ2" i="73" s="1"/>
  <c r="BN2" i="73"/>
  <c r="BI132" i="60" l="1"/>
  <c r="BG132" i="60"/>
  <c r="BE132" i="60"/>
  <c r="BI131" i="60"/>
  <c r="BG131" i="60"/>
  <c r="BE131" i="60"/>
  <c r="BI130" i="60"/>
  <c r="BG130" i="60"/>
  <c r="BE130" i="60"/>
  <c r="BI129" i="60"/>
  <c r="BG129" i="60"/>
  <c r="BE129" i="60"/>
  <c r="BI128" i="60"/>
  <c r="BG128" i="60"/>
  <c r="BE128" i="60"/>
  <c r="BI127" i="60"/>
  <c r="BG127" i="60"/>
  <c r="BE127" i="60"/>
  <c r="AQ127" i="60"/>
  <c r="AP127" i="60"/>
  <c r="AO127" i="60"/>
  <c r="Y127" i="60"/>
  <c r="X127" i="60"/>
  <c r="W127" i="60"/>
  <c r="G127" i="60"/>
  <c r="F127" i="60"/>
  <c r="E127" i="60"/>
  <c r="L120" i="60" s="1"/>
  <c r="BI126" i="60"/>
  <c r="BG126" i="60"/>
  <c r="BE126" i="60"/>
  <c r="AQ126" i="60"/>
  <c r="AP126" i="60"/>
  <c r="AZ119" i="60" s="1"/>
  <c r="AO126" i="60"/>
  <c r="Y126" i="60"/>
  <c r="X126" i="60"/>
  <c r="W126" i="60"/>
  <c r="G126" i="60"/>
  <c r="BI125" i="60"/>
  <c r="BG125" i="60"/>
  <c r="BE125" i="60"/>
  <c r="AQ125" i="60"/>
  <c r="AP125" i="60"/>
  <c r="AO125" i="60"/>
  <c r="Y125" i="60"/>
  <c r="X125" i="60"/>
  <c r="W125" i="60"/>
  <c r="G125" i="60"/>
  <c r="F125" i="60"/>
  <c r="K119" i="60" s="1"/>
  <c r="E125" i="60"/>
  <c r="BI124" i="60"/>
  <c r="BG124" i="60"/>
  <c r="BE124" i="60"/>
  <c r="AQ124" i="60"/>
  <c r="Y124" i="60"/>
  <c r="X124" i="60"/>
  <c r="AH118" i="60" s="1"/>
  <c r="W124" i="60"/>
  <c r="G124" i="60"/>
  <c r="BI123" i="60"/>
  <c r="BG123" i="60"/>
  <c r="BE123" i="60"/>
  <c r="AQ123" i="60"/>
  <c r="AP123" i="60"/>
  <c r="AO123" i="60"/>
  <c r="AC123" i="60"/>
  <c r="Y123" i="60"/>
  <c r="X123" i="60"/>
  <c r="W123" i="60"/>
  <c r="G123" i="60"/>
  <c r="F123" i="60"/>
  <c r="E123" i="60"/>
  <c r="BI122" i="60"/>
  <c r="BG122" i="60"/>
  <c r="BE122" i="60"/>
  <c r="AQ122" i="60"/>
  <c r="AP122" i="60"/>
  <c r="AO122" i="60"/>
  <c r="AY117" i="60" s="1"/>
  <c r="Y122" i="60"/>
  <c r="X122" i="60"/>
  <c r="AH117" i="60" s="1"/>
  <c r="W122" i="60"/>
  <c r="G122" i="60"/>
  <c r="F122" i="60"/>
  <c r="E122" i="60"/>
  <c r="BI121" i="60"/>
  <c r="BG121" i="60"/>
  <c r="BE121" i="60"/>
  <c r="AQ121" i="60"/>
  <c r="AP121" i="60"/>
  <c r="AU117" i="60" s="1"/>
  <c r="AO121" i="60"/>
  <c r="Y121" i="60"/>
  <c r="X121" i="60"/>
  <c r="W121" i="60"/>
  <c r="AD117" i="60" s="1"/>
  <c r="BG117" i="60" s="1"/>
  <c r="G121" i="60"/>
  <c r="F121" i="60"/>
  <c r="E121" i="60"/>
  <c r="BI120" i="60"/>
  <c r="BG120" i="60"/>
  <c r="BE120" i="60"/>
  <c r="AV120" i="60"/>
  <c r="AU120" i="60"/>
  <c r="AQ120" i="60"/>
  <c r="AP120" i="60"/>
  <c r="AZ116" i="60" s="1"/>
  <c r="AO120" i="60"/>
  <c r="AD120" i="60"/>
  <c r="AC120" i="60"/>
  <c r="Y120" i="60"/>
  <c r="X120" i="60"/>
  <c r="AH116" i="60" s="1"/>
  <c r="W120" i="60"/>
  <c r="K120" i="60"/>
  <c r="G120" i="60"/>
  <c r="F120" i="60"/>
  <c r="E120" i="60"/>
  <c r="BG119" i="60"/>
  <c r="AY119" i="60"/>
  <c r="BI119" i="60" s="1"/>
  <c r="AV119" i="60"/>
  <c r="AU119" i="60"/>
  <c r="AQ119" i="60"/>
  <c r="AP119" i="60"/>
  <c r="AO119" i="60"/>
  <c r="AH119" i="60"/>
  <c r="AG119" i="60"/>
  <c r="AD119" i="60"/>
  <c r="AC119" i="60"/>
  <c r="Y119" i="60"/>
  <c r="X119" i="60"/>
  <c r="AC116" i="60" s="1"/>
  <c r="W119" i="60"/>
  <c r="Q119" i="60"/>
  <c r="P119" i="60"/>
  <c r="O119" i="60"/>
  <c r="L119" i="60"/>
  <c r="G119" i="60"/>
  <c r="F119" i="60"/>
  <c r="E119" i="60"/>
  <c r="BI118" i="60"/>
  <c r="BG118" i="60"/>
  <c r="BE118" i="60"/>
  <c r="BA118" i="60"/>
  <c r="AZ118" i="60"/>
  <c r="AY118" i="60"/>
  <c r="AV118" i="60"/>
  <c r="AU118" i="60"/>
  <c r="AQ118" i="60"/>
  <c r="AP118" i="60"/>
  <c r="AO118" i="60"/>
  <c r="AG118" i="60"/>
  <c r="AD118" i="60"/>
  <c r="AC118" i="60"/>
  <c r="Y118" i="60"/>
  <c r="X118" i="60"/>
  <c r="W118" i="60"/>
  <c r="Q118" i="60"/>
  <c r="P118" i="60"/>
  <c r="O118" i="60"/>
  <c r="L118" i="60"/>
  <c r="K118" i="60"/>
  <c r="G118" i="60"/>
  <c r="F118" i="60"/>
  <c r="E118" i="60"/>
  <c r="O115" i="60" s="1"/>
  <c r="BE117" i="60"/>
  <c r="AZ117" i="60"/>
  <c r="AV117" i="60"/>
  <c r="AQ117" i="60"/>
  <c r="AP117" i="60"/>
  <c r="AO117" i="60"/>
  <c r="AV115" i="60" s="1"/>
  <c r="AG117" i="60"/>
  <c r="AC117" i="60"/>
  <c r="Y117" i="60"/>
  <c r="X117" i="60"/>
  <c r="W117" i="60"/>
  <c r="AD115" i="60" s="1"/>
  <c r="P117" i="60"/>
  <c r="O117" i="60"/>
  <c r="L117" i="60"/>
  <c r="K117" i="60"/>
  <c r="G117" i="60"/>
  <c r="F117" i="60"/>
  <c r="E117" i="60"/>
  <c r="L115" i="60" s="1"/>
  <c r="BI116" i="60"/>
  <c r="AY116" i="60"/>
  <c r="AV116" i="60"/>
  <c r="AU116" i="60"/>
  <c r="AQ116" i="60"/>
  <c r="AP116" i="60"/>
  <c r="AZ114" i="60" s="1"/>
  <c r="AO116" i="60"/>
  <c r="AG116" i="60"/>
  <c r="AD116" i="60"/>
  <c r="Y116" i="60"/>
  <c r="X116" i="60"/>
  <c r="W116" i="60"/>
  <c r="P116" i="60"/>
  <c r="O116" i="60"/>
  <c r="L116" i="60"/>
  <c r="K116" i="60"/>
  <c r="G116" i="60"/>
  <c r="F116" i="60"/>
  <c r="E116" i="60"/>
  <c r="O114" i="60" s="1"/>
  <c r="AZ115" i="60"/>
  <c r="AY115" i="60"/>
  <c r="AU115" i="60"/>
  <c r="AQ115" i="60"/>
  <c r="AP115" i="60"/>
  <c r="AU114" i="60" s="1"/>
  <c r="AO115" i="60"/>
  <c r="AH115" i="60"/>
  <c r="AG115" i="60"/>
  <c r="AC115" i="60"/>
  <c r="Y115" i="60"/>
  <c r="X115" i="60"/>
  <c r="W115" i="60"/>
  <c r="P115" i="60"/>
  <c r="K115" i="60"/>
  <c r="G115" i="60"/>
  <c r="F115" i="60"/>
  <c r="E115" i="60"/>
  <c r="BI114" i="60"/>
  <c r="BE114" i="60"/>
  <c r="AY114" i="60"/>
  <c r="AV114" i="60"/>
  <c r="AQ114" i="60"/>
  <c r="AP114" i="60"/>
  <c r="AZ113" i="60" s="1"/>
  <c r="AO114" i="60"/>
  <c r="AY113" i="60" s="1"/>
  <c r="AH114" i="60"/>
  <c r="AG114" i="60"/>
  <c r="AD114" i="60"/>
  <c r="AC114" i="60"/>
  <c r="Y114" i="60"/>
  <c r="X114" i="60"/>
  <c r="W114" i="60"/>
  <c r="P114" i="60"/>
  <c r="L114" i="60"/>
  <c r="K114" i="60"/>
  <c r="G114" i="60"/>
  <c r="F114" i="60"/>
  <c r="E114" i="60"/>
  <c r="BI113" i="60"/>
  <c r="AV113" i="60"/>
  <c r="AQ113" i="60"/>
  <c r="AP113" i="60"/>
  <c r="AU113" i="60" s="1"/>
  <c r="AO113" i="60"/>
  <c r="AH113" i="60"/>
  <c r="AG113" i="60"/>
  <c r="Y113" i="60"/>
  <c r="X113" i="60"/>
  <c r="AC113" i="60" s="1"/>
  <c r="W113" i="60"/>
  <c r="AD113" i="60" s="1"/>
  <c r="P113" i="60"/>
  <c r="O113" i="60"/>
  <c r="L113" i="60"/>
  <c r="K113" i="60"/>
  <c r="G113" i="60"/>
  <c r="F113" i="60"/>
  <c r="E113" i="60"/>
  <c r="BI112" i="60"/>
  <c r="BG112" i="60"/>
  <c r="BE112" i="60"/>
  <c r="BD112" i="60"/>
  <c r="BI111" i="60"/>
  <c r="BG111" i="60"/>
  <c r="BE111" i="60"/>
  <c r="AQ111" i="60"/>
  <c r="AP111" i="60"/>
  <c r="AO111" i="60"/>
  <c r="Y111" i="60"/>
  <c r="X111" i="60"/>
  <c r="AH106" i="60" s="1"/>
  <c r="W111" i="60"/>
  <c r="G111" i="60"/>
  <c r="F111" i="60"/>
  <c r="P106" i="60" s="1"/>
  <c r="E111" i="60"/>
  <c r="BI110" i="60"/>
  <c r="BG110" i="60"/>
  <c r="BE110" i="60"/>
  <c r="BD110" i="60"/>
  <c r="AQ110" i="60"/>
  <c r="AP110" i="60"/>
  <c r="AO110" i="60"/>
  <c r="AY105" i="60" s="1"/>
  <c r="Z110" i="60"/>
  <c r="Y110" i="60"/>
  <c r="X110" i="60"/>
  <c r="AH105" i="60" s="1"/>
  <c r="W110" i="60"/>
  <c r="G110" i="60"/>
  <c r="F110" i="60"/>
  <c r="P105" i="60" s="1"/>
  <c r="E110" i="60"/>
  <c r="BI109" i="60"/>
  <c r="BG109" i="60"/>
  <c r="BE109" i="60"/>
  <c r="AQ109" i="60"/>
  <c r="AP109" i="60"/>
  <c r="AZ104" i="60" s="1"/>
  <c r="AO109" i="60"/>
  <c r="Y109" i="60"/>
  <c r="X109" i="60"/>
  <c r="AH104" i="60" s="1"/>
  <c r="W109" i="60"/>
  <c r="G109" i="60"/>
  <c r="F109" i="60"/>
  <c r="E109" i="60"/>
  <c r="BI108" i="60"/>
  <c r="BG108" i="60"/>
  <c r="BE108" i="60"/>
  <c r="BD108" i="60" s="1"/>
  <c r="AQ108" i="60"/>
  <c r="AP108" i="60"/>
  <c r="AZ103" i="60" s="1"/>
  <c r="AO108" i="60"/>
  <c r="Y108" i="60"/>
  <c r="X108" i="60"/>
  <c r="W108" i="60"/>
  <c r="G108" i="60"/>
  <c r="F108" i="60"/>
  <c r="E108" i="60"/>
  <c r="BI107" i="60"/>
  <c r="BG107" i="60"/>
  <c r="BE107" i="60"/>
  <c r="AQ107" i="60"/>
  <c r="AP107" i="60"/>
  <c r="AO107" i="60"/>
  <c r="AY102" i="60" s="1"/>
  <c r="AK107" i="60"/>
  <c r="Z107" i="60"/>
  <c r="Y107" i="60"/>
  <c r="X107" i="60"/>
  <c r="AH102" i="60" s="1"/>
  <c r="W107" i="60"/>
  <c r="S107" i="60"/>
  <c r="Z109" i="60" s="1"/>
  <c r="G107" i="60"/>
  <c r="F107" i="60"/>
  <c r="P102" i="60" s="1"/>
  <c r="E107" i="60"/>
  <c r="A107" i="60"/>
  <c r="BI106" i="60"/>
  <c r="BE106" i="60"/>
  <c r="AZ106" i="60"/>
  <c r="AY106" i="60"/>
  <c r="AU106" i="60"/>
  <c r="AQ106" i="60"/>
  <c r="AP106" i="60"/>
  <c r="AO106" i="60"/>
  <c r="AV106" i="60" s="1"/>
  <c r="AG106" i="60"/>
  <c r="Z106" i="60"/>
  <c r="Y106" i="60"/>
  <c r="X106" i="60"/>
  <c r="AC106" i="60" s="1"/>
  <c r="W106" i="60"/>
  <c r="AD106" i="60" s="1"/>
  <c r="O106" i="60"/>
  <c r="K106" i="60"/>
  <c r="G106" i="60"/>
  <c r="F106" i="60"/>
  <c r="E106" i="60"/>
  <c r="L106" i="60" s="1"/>
  <c r="BI105" i="60"/>
  <c r="BG105" i="60"/>
  <c r="AZ105" i="60"/>
  <c r="AU105" i="60"/>
  <c r="AQ105" i="60"/>
  <c r="AP105" i="60"/>
  <c r="AO105" i="60"/>
  <c r="AV105" i="60" s="1"/>
  <c r="AG105" i="60"/>
  <c r="AD105" i="60"/>
  <c r="AC105" i="60"/>
  <c r="Z105" i="60"/>
  <c r="Y105" i="60"/>
  <c r="O105" i="60"/>
  <c r="L105" i="60"/>
  <c r="G105" i="60"/>
  <c r="F105" i="60"/>
  <c r="K105" i="60" s="1"/>
  <c r="E105" i="60"/>
  <c r="BE104" i="60"/>
  <c r="AY104" i="60"/>
  <c r="BI104" i="60" s="1"/>
  <c r="AV104" i="60"/>
  <c r="AQ104" i="60"/>
  <c r="AP104" i="60"/>
  <c r="AU104" i="60" s="1"/>
  <c r="AO104" i="60"/>
  <c r="AG104" i="60"/>
  <c r="AC104" i="60"/>
  <c r="Y104" i="60"/>
  <c r="X104" i="60"/>
  <c r="W104" i="60"/>
  <c r="AD104" i="60" s="1"/>
  <c r="P104" i="60"/>
  <c r="O104" i="60"/>
  <c r="L104" i="60"/>
  <c r="K104" i="60"/>
  <c r="G104" i="60"/>
  <c r="AY103" i="60"/>
  <c r="AV103" i="60"/>
  <c r="AU103" i="60"/>
  <c r="AQ103" i="60"/>
  <c r="AP103" i="60"/>
  <c r="AO103" i="60"/>
  <c r="AH103" i="60"/>
  <c r="AG103" i="60"/>
  <c r="AC103" i="60"/>
  <c r="Y103" i="60"/>
  <c r="X103" i="60"/>
  <c r="W103" i="60"/>
  <c r="AD103" i="60" s="1"/>
  <c r="P103" i="60"/>
  <c r="O103" i="60"/>
  <c r="K103" i="60"/>
  <c r="H103" i="60"/>
  <c r="G103" i="60"/>
  <c r="F103" i="60"/>
  <c r="E103" i="60"/>
  <c r="L103" i="60" s="1"/>
  <c r="AZ102" i="60"/>
  <c r="AU102" i="60"/>
  <c r="AQ102" i="60"/>
  <c r="AP102" i="60"/>
  <c r="AO102" i="60"/>
  <c r="AV102" i="60" s="1"/>
  <c r="AK102" i="60"/>
  <c r="AR104" i="60" s="1"/>
  <c r="AG102" i="60"/>
  <c r="AC102" i="60"/>
  <c r="Y102" i="60"/>
  <c r="X102" i="60"/>
  <c r="W102" i="60"/>
  <c r="AD102" i="60" s="1"/>
  <c r="S102" i="60"/>
  <c r="O102" i="60"/>
  <c r="K102" i="60"/>
  <c r="G102" i="60"/>
  <c r="F102" i="60"/>
  <c r="E102" i="60"/>
  <c r="L102" i="60" s="1"/>
  <c r="A102" i="60"/>
  <c r="BI101" i="60"/>
  <c r="BG101" i="60"/>
  <c r="BE101" i="60"/>
  <c r="BD101" i="60" s="1"/>
  <c r="AQ101" i="60"/>
  <c r="Y101" i="60"/>
  <c r="X101" i="60"/>
  <c r="AH96" i="60" s="1"/>
  <c r="W101" i="60"/>
  <c r="G101" i="60"/>
  <c r="F101" i="60"/>
  <c r="P96" i="60" s="1"/>
  <c r="E101" i="60"/>
  <c r="BI100" i="60"/>
  <c r="BG100" i="60"/>
  <c r="BE100" i="60"/>
  <c r="BD100" i="60"/>
  <c r="AQ100" i="60"/>
  <c r="AP100" i="60"/>
  <c r="AO100" i="60"/>
  <c r="Z100" i="60"/>
  <c r="Y100" i="60"/>
  <c r="G100" i="60"/>
  <c r="F100" i="60"/>
  <c r="E100" i="60"/>
  <c r="BI99" i="60"/>
  <c r="BG99" i="60"/>
  <c r="BE99" i="60"/>
  <c r="AQ99" i="60"/>
  <c r="Z99" i="60"/>
  <c r="Y99" i="60"/>
  <c r="G99" i="60"/>
  <c r="F99" i="60"/>
  <c r="E99" i="60"/>
  <c r="BI98" i="60"/>
  <c r="BG98" i="60"/>
  <c r="BE98" i="60"/>
  <c r="BD98" i="60"/>
  <c r="AQ98" i="60"/>
  <c r="AP98" i="60"/>
  <c r="AZ93" i="60" s="1"/>
  <c r="AO98" i="60"/>
  <c r="AY93" i="60" s="1"/>
  <c r="Z98" i="60"/>
  <c r="Y98" i="60"/>
  <c r="X98" i="60"/>
  <c r="W98" i="60"/>
  <c r="AG93" i="60" s="1"/>
  <c r="G98" i="60"/>
  <c r="F98" i="60"/>
  <c r="E98" i="60"/>
  <c r="O93" i="60" s="1"/>
  <c r="BI97" i="60"/>
  <c r="BG97" i="60"/>
  <c r="BE97" i="60"/>
  <c r="BD97" i="60"/>
  <c r="AR97" i="60"/>
  <c r="AQ97" i="60"/>
  <c r="AP97" i="60"/>
  <c r="AO97" i="60"/>
  <c r="AY92" i="60" s="1"/>
  <c r="AK97" i="60"/>
  <c r="AR101" i="60" s="1"/>
  <c r="Y97" i="60"/>
  <c r="X97" i="60"/>
  <c r="W97" i="60"/>
  <c r="S97" i="60"/>
  <c r="G97" i="60"/>
  <c r="F97" i="60"/>
  <c r="E97" i="60"/>
  <c r="A97" i="60"/>
  <c r="H100" i="60" s="1"/>
  <c r="AZ96" i="60"/>
  <c r="AY96" i="60"/>
  <c r="AU96" i="60"/>
  <c r="AQ96" i="60"/>
  <c r="AP96" i="60"/>
  <c r="AO96" i="60"/>
  <c r="AV96" i="60" s="1"/>
  <c r="AG96" i="60"/>
  <c r="AD96" i="60"/>
  <c r="Y96" i="60"/>
  <c r="X96" i="60"/>
  <c r="AC96" i="60" s="1"/>
  <c r="W96" i="60"/>
  <c r="O96" i="60"/>
  <c r="L96" i="60"/>
  <c r="K96" i="60"/>
  <c r="G96" i="60"/>
  <c r="F96" i="60"/>
  <c r="E96" i="60"/>
  <c r="BG95" i="60"/>
  <c r="AZ95" i="60"/>
  <c r="AY95" i="60"/>
  <c r="AV95" i="60"/>
  <c r="AU95" i="60"/>
  <c r="AR95" i="60"/>
  <c r="AQ95" i="60"/>
  <c r="AP95" i="60"/>
  <c r="AO95" i="60"/>
  <c r="AH95" i="60"/>
  <c r="AG95" i="60"/>
  <c r="Y95" i="60"/>
  <c r="X95" i="60"/>
  <c r="AC95" i="60" s="1"/>
  <c r="W95" i="60"/>
  <c r="AD95" i="60" s="1"/>
  <c r="P95" i="60"/>
  <c r="O95" i="60"/>
  <c r="L95" i="60"/>
  <c r="K95" i="60"/>
  <c r="H95" i="60"/>
  <c r="G95" i="60"/>
  <c r="F95" i="60"/>
  <c r="E95" i="60"/>
  <c r="AZ94" i="60"/>
  <c r="AY94" i="60"/>
  <c r="AU94" i="60"/>
  <c r="AR94" i="60"/>
  <c r="AQ94" i="60"/>
  <c r="AP94" i="60"/>
  <c r="AO94" i="60"/>
  <c r="AV94" i="60" s="1"/>
  <c r="AH94" i="60"/>
  <c r="AG94" i="60"/>
  <c r="AC94" i="60"/>
  <c r="Y94" i="60"/>
  <c r="X94" i="60"/>
  <c r="W94" i="60"/>
  <c r="AD94" i="60" s="1"/>
  <c r="P94" i="60"/>
  <c r="O94" i="60"/>
  <c r="H94" i="60"/>
  <c r="G94" i="60"/>
  <c r="F94" i="60"/>
  <c r="K94" i="60" s="1"/>
  <c r="E94" i="60"/>
  <c r="L94" i="60" s="1"/>
  <c r="AQ93" i="60"/>
  <c r="AP93" i="60"/>
  <c r="AU93" i="60" s="1"/>
  <c r="AO93" i="60"/>
  <c r="AV93" i="60" s="1"/>
  <c r="AH93" i="60"/>
  <c r="AD93" i="60"/>
  <c r="BG93" i="60" s="1"/>
  <c r="AC93" i="60"/>
  <c r="Y93" i="60"/>
  <c r="X93" i="60"/>
  <c r="W93" i="60"/>
  <c r="P93" i="60"/>
  <c r="K93" i="60"/>
  <c r="H93" i="60"/>
  <c r="G93" i="60"/>
  <c r="F93" i="60"/>
  <c r="E93" i="60"/>
  <c r="L93" i="60" s="1"/>
  <c r="AZ92" i="60"/>
  <c r="AU92" i="60"/>
  <c r="AR92" i="60"/>
  <c r="AQ92" i="60"/>
  <c r="AP92" i="60"/>
  <c r="AO92" i="60"/>
  <c r="AV92" i="60" s="1"/>
  <c r="AK92" i="60"/>
  <c r="AR96" i="60" s="1"/>
  <c r="AH92" i="60"/>
  <c r="AG92" i="60"/>
  <c r="AD92" i="60"/>
  <c r="Y92" i="60"/>
  <c r="X92" i="60"/>
  <c r="AC92" i="60" s="1"/>
  <c r="W92" i="60"/>
  <c r="S92" i="60"/>
  <c r="P92" i="60"/>
  <c r="O92" i="60"/>
  <c r="K92" i="60"/>
  <c r="H92" i="60"/>
  <c r="G92" i="60"/>
  <c r="F92" i="60"/>
  <c r="E92" i="60"/>
  <c r="L92" i="60" s="1"/>
  <c r="A92" i="60"/>
  <c r="H96" i="60" s="1"/>
  <c r="BI91" i="60"/>
  <c r="BG91" i="60"/>
  <c r="BE91" i="60"/>
  <c r="AR91" i="60"/>
  <c r="AQ91" i="60"/>
  <c r="AP91" i="60"/>
  <c r="AZ86" i="60" s="1"/>
  <c r="AO91" i="60"/>
  <c r="Y91" i="60"/>
  <c r="X91" i="60"/>
  <c r="AH86" i="60" s="1"/>
  <c r="W91" i="60"/>
  <c r="H91" i="60"/>
  <c r="G91" i="60"/>
  <c r="F91" i="60"/>
  <c r="E91" i="60"/>
  <c r="BI90" i="60"/>
  <c r="BG90" i="60"/>
  <c r="BE90" i="60"/>
  <c r="BD90" i="60"/>
  <c r="AR90" i="60"/>
  <c r="AQ90" i="60"/>
  <c r="AP90" i="60"/>
  <c r="AZ85" i="60" s="1"/>
  <c r="AO90" i="60"/>
  <c r="Z90" i="60"/>
  <c r="Y90" i="60"/>
  <c r="X90" i="60"/>
  <c r="AH85" i="60" s="1"/>
  <c r="W90" i="60"/>
  <c r="AG85" i="60" s="1"/>
  <c r="H90" i="60"/>
  <c r="G90" i="60"/>
  <c r="F90" i="60"/>
  <c r="P85" i="60" s="1"/>
  <c r="E90" i="60"/>
  <c r="BI89" i="60"/>
  <c r="BG89" i="60"/>
  <c r="BE89" i="60"/>
  <c r="BD89" i="60"/>
  <c r="AR89" i="60"/>
  <c r="AQ89" i="60"/>
  <c r="AP89" i="60"/>
  <c r="AO89" i="60"/>
  <c r="Z89" i="60"/>
  <c r="Y89" i="60"/>
  <c r="X89" i="60"/>
  <c r="AH84" i="60" s="1"/>
  <c r="W89" i="60"/>
  <c r="AG84" i="60" s="1"/>
  <c r="H89" i="60"/>
  <c r="G89" i="60"/>
  <c r="F89" i="60"/>
  <c r="E89" i="60"/>
  <c r="BI88" i="60"/>
  <c r="BG88" i="60"/>
  <c r="BE88" i="60"/>
  <c r="BD88" i="60"/>
  <c r="AR88" i="60"/>
  <c r="AQ88" i="60"/>
  <c r="AP88" i="60"/>
  <c r="AZ83" i="60" s="1"/>
  <c r="AO88" i="60"/>
  <c r="Y88" i="60"/>
  <c r="X88" i="60"/>
  <c r="W88" i="60"/>
  <c r="H88" i="60"/>
  <c r="G88" i="60"/>
  <c r="F88" i="60"/>
  <c r="P83" i="60" s="1"/>
  <c r="E88" i="60"/>
  <c r="O83" i="60" s="1"/>
  <c r="BI87" i="60"/>
  <c r="BG87" i="60"/>
  <c r="BE87" i="60"/>
  <c r="BD87" i="60"/>
  <c r="AR87" i="60"/>
  <c r="AQ87" i="60"/>
  <c r="AP87" i="60"/>
  <c r="AO87" i="60"/>
  <c r="AK87" i="60"/>
  <c r="Y87" i="60"/>
  <c r="X87" i="60"/>
  <c r="AH82" i="60" s="1"/>
  <c r="W87" i="60"/>
  <c r="AG82" i="60" s="1"/>
  <c r="S87" i="60"/>
  <c r="H87" i="60"/>
  <c r="G87" i="60"/>
  <c r="F87" i="60"/>
  <c r="E87" i="60"/>
  <c r="A87" i="60"/>
  <c r="BG86" i="60"/>
  <c r="AY86" i="60"/>
  <c r="AV86" i="60"/>
  <c r="AU86" i="60"/>
  <c r="AR86" i="60"/>
  <c r="AQ86" i="60"/>
  <c r="AP86" i="60"/>
  <c r="AO86" i="60"/>
  <c r="AG86" i="60"/>
  <c r="Y86" i="60"/>
  <c r="X86" i="60"/>
  <c r="AC86" i="60" s="1"/>
  <c r="W86" i="60"/>
  <c r="AD86" i="60" s="1"/>
  <c r="P86" i="60"/>
  <c r="O86" i="60"/>
  <c r="L86" i="60"/>
  <c r="K86" i="60"/>
  <c r="G86" i="60"/>
  <c r="F86" i="60"/>
  <c r="E86" i="60"/>
  <c r="AY85" i="60"/>
  <c r="AV85" i="60"/>
  <c r="AU85" i="60"/>
  <c r="AR85" i="60"/>
  <c r="AQ85" i="60"/>
  <c r="AP85" i="60"/>
  <c r="AO85" i="60"/>
  <c r="Y85" i="60"/>
  <c r="X85" i="60"/>
  <c r="AC85" i="60" s="1"/>
  <c r="W85" i="60"/>
  <c r="AD85" i="60" s="1"/>
  <c r="O85" i="60"/>
  <c r="L85" i="60"/>
  <c r="K85" i="60"/>
  <c r="G85" i="60"/>
  <c r="F85" i="60"/>
  <c r="E85" i="60"/>
  <c r="BG84" i="60"/>
  <c r="AZ84" i="60"/>
  <c r="AY84" i="60"/>
  <c r="AV84" i="60"/>
  <c r="AU84" i="60"/>
  <c r="AR84" i="60"/>
  <c r="AQ84" i="60"/>
  <c r="AP84" i="60"/>
  <c r="AO84" i="60"/>
  <c r="Y84" i="60"/>
  <c r="X84" i="60"/>
  <c r="AC84" i="60" s="1"/>
  <c r="W84" i="60"/>
  <c r="AD84" i="60" s="1"/>
  <c r="P84" i="60"/>
  <c r="O84" i="60"/>
  <c r="L84" i="60"/>
  <c r="K84" i="60"/>
  <c r="G84" i="60"/>
  <c r="F84" i="60"/>
  <c r="E84" i="60"/>
  <c r="BG83" i="60"/>
  <c r="BE83" i="60"/>
  <c r="AY83" i="60"/>
  <c r="AV83" i="60"/>
  <c r="AU83" i="60"/>
  <c r="AR83" i="60"/>
  <c r="AQ83" i="60"/>
  <c r="AP83" i="60"/>
  <c r="AO83" i="60"/>
  <c r="AH83" i="60"/>
  <c r="AG83" i="60"/>
  <c r="Y83" i="60"/>
  <c r="X83" i="60"/>
  <c r="AC83" i="60" s="1"/>
  <c r="W83" i="60"/>
  <c r="AD83" i="60" s="1"/>
  <c r="L83" i="60"/>
  <c r="K83" i="60"/>
  <c r="G83" i="60"/>
  <c r="F83" i="60"/>
  <c r="E83" i="60"/>
  <c r="BE82" i="60"/>
  <c r="AZ82" i="60"/>
  <c r="AY82" i="60"/>
  <c r="AV82" i="60"/>
  <c r="AU82" i="60"/>
  <c r="AR82" i="60"/>
  <c r="AQ82" i="60"/>
  <c r="AP82" i="60"/>
  <c r="AO82" i="60"/>
  <c r="AK82" i="60"/>
  <c r="AC82" i="60"/>
  <c r="Z82" i="60"/>
  <c r="Y82" i="60"/>
  <c r="X82" i="60"/>
  <c r="W82" i="60"/>
  <c r="AD82" i="60" s="1"/>
  <c r="S82" i="60"/>
  <c r="Z86" i="60" s="1"/>
  <c r="P82" i="60"/>
  <c r="O82" i="60"/>
  <c r="L82" i="60"/>
  <c r="G82" i="60"/>
  <c r="F82" i="60"/>
  <c r="K82" i="60" s="1"/>
  <c r="E82" i="60"/>
  <c r="A82" i="60"/>
  <c r="BI81" i="60"/>
  <c r="BG81" i="60"/>
  <c r="BE81" i="60"/>
  <c r="BD81" i="60"/>
  <c r="AQ81" i="60"/>
  <c r="AP81" i="60"/>
  <c r="AZ76" i="60" s="1"/>
  <c r="AO81" i="60"/>
  <c r="Z81" i="60"/>
  <c r="Y81" i="60"/>
  <c r="X81" i="60"/>
  <c r="W81" i="60"/>
  <c r="G81" i="60"/>
  <c r="F81" i="60"/>
  <c r="E81" i="60"/>
  <c r="BI80" i="60"/>
  <c r="BG80" i="60"/>
  <c r="BE80" i="60"/>
  <c r="AQ80" i="60"/>
  <c r="AP80" i="60"/>
  <c r="AZ75" i="60" s="1"/>
  <c r="AO80" i="60"/>
  <c r="AY75" i="60" s="1"/>
  <c r="Z80" i="60"/>
  <c r="Y80" i="60"/>
  <c r="X80" i="60"/>
  <c r="W80" i="60"/>
  <c r="G80" i="60"/>
  <c r="F80" i="60"/>
  <c r="P75" i="60" s="1"/>
  <c r="E80" i="60"/>
  <c r="BI79" i="60"/>
  <c r="BG79" i="60"/>
  <c r="BE79" i="60"/>
  <c r="AQ79" i="60"/>
  <c r="AP79" i="60"/>
  <c r="AO79" i="60"/>
  <c r="Y79" i="60"/>
  <c r="X79" i="60"/>
  <c r="W79" i="60"/>
  <c r="G79" i="60"/>
  <c r="F79" i="60"/>
  <c r="P74" i="60" s="1"/>
  <c r="E79" i="60"/>
  <c r="O74" i="60" s="1"/>
  <c r="BI78" i="60"/>
  <c r="BG78" i="60"/>
  <c r="BE78" i="60"/>
  <c r="BD78" i="60" s="1"/>
  <c r="AQ78" i="60"/>
  <c r="AP78" i="60"/>
  <c r="AZ73" i="60" s="1"/>
  <c r="AO78" i="60"/>
  <c r="Z78" i="60"/>
  <c r="Y78" i="60"/>
  <c r="X78" i="60"/>
  <c r="W78" i="60"/>
  <c r="G78" i="60"/>
  <c r="F78" i="60"/>
  <c r="P73" i="60" s="1"/>
  <c r="E78" i="60"/>
  <c r="O73" i="60" s="1"/>
  <c r="BI77" i="60"/>
  <c r="BG77" i="60"/>
  <c r="BE77" i="60"/>
  <c r="AQ77" i="60"/>
  <c r="AP77" i="60"/>
  <c r="AZ72" i="60" s="1"/>
  <c r="AO77" i="60"/>
  <c r="AY72" i="60" s="1"/>
  <c r="AK77" i="60"/>
  <c r="Z77" i="60"/>
  <c r="Y77" i="60"/>
  <c r="X77" i="60"/>
  <c r="AH72" i="60" s="1"/>
  <c r="W77" i="60"/>
  <c r="S77" i="60"/>
  <c r="Z79" i="60" s="1"/>
  <c r="G77" i="60"/>
  <c r="F77" i="60"/>
  <c r="E77" i="60"/>
  <c r="A77" i="60"/>
  <c r="BI76" i="60"/>
  <c r="AY76" i="60"/>
  <c r="AU76" i="60"/>
  <c r="AQ76" i="60"/>
  <c r="AP76" i="60"/>
  <c r="AO76" i="60"/>
  <c r="AV76" i="60" s="1"/>
  <c r="AH76" i="60"/>
  <c r="AG76" i="60"/>
  <c r="AC76" i="60"/>
  <c r="Z76" i="60"/>
  <c r="Y76" i="60"/>
  <c r="X76" i="60"/>
  <c r="W76" i="60"/>
  <c r="AD76" i="60" s="1"/>
  <c r="P76" i="60"/>
  <c r="O76" i="60"/>
  <c r="K76" i="60"/>
  <c r="G76" i="60"/>
  <c r="F76" i="60"/>
  <c r="E76" i="60"/>
  <c r="L76" i="60" s="1"/>
  <c r="BI75" i="60"/>
  <c r="BG75" i="60"/>
  <c r="AU75" i="60"/>
  <c r="AQ75" i="60"/>
  <c r="AP75" i="60"/>
  <c r="AO75" i="60"/>
  <c r="AV75" i="60" s="1"/>
  <c r="AH75" i="60"/>
  <c r="AG75" i="60"/>
  <c r="AC75" i="60"/>
  <c r="Z75" i="60"/>
  <c r="Y75" i="60"/>
  <c r="X75" i="60"/>
  <c r="W75" i="60"/>
  <c r="AD75" i="60" s="1"/>
  <c r="O75" i="60"/>
  <c r="G75" i="60"/>
  <c r="F75" i="60"/>
  <c r="K75" i="60" s="1"/>
  <c r="E75" i="60"/>
  <c r="L75" i="60" s="1"/>
  <c r="BI74" i="60"/>
  <c r="AZ74" i="60"/>
  <c r="AY74" i="60"/>
  <c r="AQ74" i="60"/>
  <c r="AP74" i="60"/>
  <c r="AU74" i="60" s="1"/>
  <c r="AO74" i="60"/>
  <c r="AV74" i="60" s="1"/>
  <c r="AH74" i="60"/>
  <c r="AG74" i="60"/>
  <c r="AC74" i="60"/>
  <c r="Z74" i="60"/>
  <c r="Y74" i="60"/>
  <c r="X74" i="60"/>
  <c r="W74" i="60"/>
  <c r="AD74" i="60" s="1"/>
  <c r="G74" i="60"/>
  <c r="F74" i="60"/>
  <c r="K74" i="60" s="1"/>
  <c r="E74" i="60"/>
  <c r="L74" i="60" s="1"/>
  <c r="AY73" i="60"/>
  <c r="AQ73" i="60"/>
  <c r="AP73" i="60"/>
  <c r="AU73" i="60" s="1"/>
  <c r="AO73" i="60"/>
  <c r="AV73" i="60" s="1"/>
  <c r="AH73" i="60"/>
  <c r="AG73" i="60"/>
  <c r="AC73" i="60"/>
  <c r="Z73" i="60"/>
  <c r="Y73" i="60"/>
  <c r="X73" i="60"/>
  <c r="W73" i="60"/>
  <c r="AD73" i="60" s="1"/>
  <c r="G73" i="60"/>
  <c r="F73" i="60"/>
  <c r="K73" i="60" s="1"/>
  <c r="E73" i="60"/>
  <c r="L73" i="60" s="1"/>
  <c r="BI72" i="60"/>
  <c r="AQ72" i="60"/>
  <c r="AP72" i="60"/>
  <c r="AU72" i="60" s="1"/>
  <c r="AO72" i="60"/>
  <c r="AV72" i="60" s="1"/>
  <c r="AK72" i="60"/>
  <c r="AG72" i="60"/>
  <c r="AD72" i="60"/>
  <c r="AC72" i="60"/>
  <c r="Z72" i="60"/>
  <c r="Y72" i="60"/>
  <c r="X72" i="60"/>
  <c r="W72" i="60"/>
  <c r="S72" i="60"/>
  <c r="P72" i="60"/>
  <c r="O72" i="60"/>
  <c r="K72" i="60"/>
  <c r="H72" i="60"/>
  <c r="G72" i="60"/>
  <c r="F72" i="60"/>
  <c r="E72" i="60"/>
  <c r="L72" i="60" s="1"/>
  <c r="A72" i="60"/>
  <c r="BI71" i="60"/>
  <c r="BG71" i="60"/>
  <c r="BE71" i="60"/>
  <c r="BD71" i="60"/>
  <c r="AR71" i="60"/>
  <c r="AQ71" i="60"/>
  <c r="AP71" i="60"/>
  <c r="AO71" i="60"/>
  <c r="AY66" i="60" s="1"/>
  <c r="Y71" i="60"/>
  <c r="X71" i="60"/>
  <c r="W71" i="60"/>
  <c r="G71" i="60"/>
  <c r="F71" i="60"/>
  <c r="E71" i="60"/>
  <c r="BI70" i="60"/>
  <c r="BG70" i="60"/>
  <c r="BE70" i="60"/>
  <c r="BD70" i="60"/>
  <c r="AQ70" i="60"/>
  <c r="AP70" i="60"/>
  <c r="AO70" i="60"/>
  <c r="Y70" i="60"/>
  <c r="X70" i="60"/>
  <c r="W70" i="60"/>
  <c r="G70" i="60"/>
  <c r="F70" i="60"/>
  <c r="E70" i="60"/>
  <c r="BI69" i="60"/>
  <c r="BG69" i="60"/>
  <c r="BE69" i="60"/>
  <c r="BD69" i="60"/>
  <c r="AR69" i="60"/>
  <c r="AQ69" i="60"/>
  <c r="AP69" i="60"/>
  <c r="AO69" i="60"/>
  <c r="Y69" i="60"/>
  <c r="X69" i="60"/>
  <c r="W69" i="60"/>
  <c r="AG64" i="60" s="1"/>
  <c r="G69" i="60"/>
  <c r="F69" i="60"/>
  <c r="E69" i="60"/>
  <c r="BI68" i="60"/>
  <c r="BG68" i="60"/>
  <c r="BE68" i="60"/>
  <c r="BD68" i="60"/>
  <c r="AR68" i="60"/>
  <c r="AQ68" i="60"/>
  <c r="AP68" i="60"/>
  <c r="AO68" i="60"/>
  <c r="AY63" i="60" s="1"/>
  <c r="Y68" i="60"/>
  <c r="X68" i="60"/>
  <c r="W68" i="60"/>
  <c r="G68" i="60"/>
  <c r="F68" i="60"/>
  <c r="E68" i="60"/>
  <c r="BI67" i="60"/>
  <c r="BG67" i="60"/>
  <c r="BE67" i="60"/>
  <c r="BD67" i="60"/>
  <c r="AR67" i="60"/>
  <c r="AQ67" i="60"/>
  <c r="AP67" i="60"/>
  <c r="AO67" i="60"/>
  <c r="AY62" i="60" s="1"/>
  <c r="AK67" i="60"/>
  <c r="AR70" i="60" s="1"/>
  <c r="Y67" i="60"/>
  <c r="X67" i="60"/>
  <c r="AH62" i="60" s="1"/>
  <c r="W67" i="60"/>
  <c r="AG62" i="60" s="1"/>
  <c r="S67" i="60"/>
  <c r="G67" i="60"/>
  <c r="F67" i="60"/>
  <c r="E67" i="60"/>
  <c r="O62" i="60" s="1"/>
  <c r="A67" i="60"/>
  <c r="BG66" i="60"/>
  <c r="AZ66" i="60"/>
  <c r="AQ66" i="60"/>
  <c r="AP66" i="60"/>
  <c r="AU66" i="60" s="1"/>
  <c r="AO66" i="60"/>
  <c r="AV66" i="60" s="1"/>
  <c r="AH66" i="60"/>
  <c r="AG66" i="60"/>
  <c r="Y66" i="60"/>
  <c r="X66" i="60"/>
  <c r="AC66" i="60" s="1"/>
  <c r="W66" i="60"/>
  <c r="AD66" i="60" s="1"/>
  <c r="P66" i="60"/>
  <c r="O66" i="60"/>
  <c r="L66" i="60"/>
  <c r="K66" i="60"/>
  <c r="G66" i="60"/>
  <c r="F66" i="60"/>
  <c r="E66" i="60"/>
  <c r="BG65" i="60"/>
  <c r="AZ65" i="60"/>
  <c r="AY65" i="60"/>
  <c r="AV65" i="60"/>
  <c r="AU65" i="60"/>
  <c r="AQ65" i="60"/>
  <c r="AP65" i="60"/>
  <c r="AO65" i="60"/>
  <c r="AH65" i="60"/>
  <c r="AG65" i="60"/>
  <c r="Y65" i="60"/>
  <c r="X65" i="60"/>
  <c r="AC65" i="60" s="1"/>
  <c r="W65" i="60"/>
  <c r="AD65" i="60" s="1"/>
  <c r="P65" i="60"/>
  <c r="O65" i="60"/>
  <c r="G65" i="60"/>
  <c r="F65" i="60"/>
  <c r="K65" i="60" s="1"/>
  <c r="E65" i="60"/>
  <c r="L65" i="60" s="1"/>
  <c r="AZ64" i="60"/>
  <c r="AY64" i="60"/>
  <c r="AV64" i="60"/>
  <c r="AQ64" i="60"/>
  <c r="AP64" i="60"/>
  <c r="AU64" i="60" s="1"/>
  <c r="AO64" i="60"/>
  <c r="AH64" i="60"/>
  <c r="Y64" i="60"/>
  <c r="X64" i="60"/>
  <c r="AC64" i="60" s="1"/>
  <c r="W64" i="60"/>
  <c r="AD64" i="60" s="1"/>
  <c r="P64" i="60"/>
  <c r="O64" i="60"/>
  <c r="G64" i="60"/>
  <c r="F64" i="60"/>
  <c r="K64" i="60" s="1"/>
  <c r="E64" i="60"/>
  <c r="L64" i="60" s="1"/>
  <c r="BG63" i="60"/>
  <c r="AZ63" i="60"/>
  <c r="AQ63" i="60"/>
  <c r="AP63" i="60"/>
  <c r="AU63" i="60" s="1"/>
  <c r="AO63" i="60"/>
  <c r="AV63" i="60" s="1"/>
  <c r="AH63" i="60"/>
  <c r="AG63" i="60"/>
  <c r="Y63" i="60"/>
  <c r="X63" i="60"/>
  <c r="AC63" i="60" s="1"/>
  <c r="W63" i="60"/>
  <c r="AD63" i="60" s="1"/>
  <c r="P63" i="60"/>
  <c r="O63" i="60"/>
  <c r="K63" i="60"/>
  <c r="G63" i="60"/>
  <c r="F63" i="60"/>
  <c r="E63" i="60"/>
  <c r="L63" i="60" s="1"/>
  <c r="BG62" i="60"/>
  <c r="AZ62" i="60"/>
  <c r="AV62" i="60"/>
  <c r="AU62" i="60"/>
  <c r="AQ62" i="60"/>
  <c r="AP62" i="60"/>
  <c r="AO62" i="60"/>
  <c r="AK62" i="60"/>
  <c r="Y62" i="60"/>
  <c r="X62" i="60"/>
  <c r="AC62" i="60" s="1"/>
  <c r="W62" i="60"/>
  <c r="AD62" i="60" s="1"/>
  <c r="S62" i="60"/>
  <c r="P62" i="60"/>
  <c r="L62" i="60"/>
  <c r="K62" i="60"/>
  <c r="H62" i="60"/>
  <c r="G62" i="60"/>
  <c r="F62" i="60"/>
  <c r="E62" i="60"/>
  <c r="A62" i="60"/>
  <c r="BI61" i="60"/>
  <c r="BG61" i="60"/>
  <c r="BE61" i="60"/>
  <c r="BD61" i="60"/>
  <c r="AQ61" i="60"/>
  <c r="AP61" i="60"/>
  <c r="AO61" i="60"/>
  <c r="Y61" i="60"/>
  <c r="X61" i="60"/>
  <c r="AH56" i="60" s="1"/>
  <c r="W61" i="60"/>
  <c r="AG56" i="60" s="1"/>
  <c r="G61" i="60"/>
  <c r="F61" i="60"/>
  <c r="E61" i="60"/>
  <c r="BI60" i="60"/>
  <c r="BG60" i="60"/>
  <c r="BE60" i="60"/>
  <c r="BD60" i="60"/>
  <c r="AR60" i="60"/>
  <c r="AQ60" i="60"/>
  <c r="AP60" i="60"/>
  <c r="AO60" i="60"/>
  <c r="AY55" i="60" s="1"/>
  <c r="Y60" i="60"/>
  <c r="X60" i="60"/>
  <c r="AH55" i="60" s="1"/>
  <c r="W60" i="60"/>
  <c r="AG55" i="60" s="1"/>
  <c r="H60" i="60"/>
  <c r="G60" i="60"/>
  <c r="F60" i="60"/>
  <c r="E60" i="60"/>
  <c r="BI59" i="60"/>
  <c r="BG59" i="60"/>
  <c r="BE59" i="60"/>
  <c r="AQ59" i="60"/>
  <c r="AP59" i="60"/>
  <c r="AO59" i="60"/>
  <c r="AY54" i="60" s="1"/>
  <c r="Y59" i="60"/>
  <c r="X59" i="60"/>
  <c r="W59" i="60"/>
  <c r="G59" i="60"/>
  <c r="F59" i="60"/>
  <c r="E59" i="60"/>
  <c r="O54" i="60" s="1"/>
  <c r="BI58" i="60"/>
  <c r="BG58" i="60"/>
  <c r="BE58" i="60"/>
  <c r="BD58" i="60" s="1"/>
  <c r="AQ58" i="60"/>
  <c r="AP58" i="60"/>
  <c r="AO58" i="60"/>
  <c r="Y58" i="60"/>
  <c r="X58" i="60"/>
  <c r="W58" i="60"/>
  <c r="AG53" i="60" s="1"/>
  <c r="H58" i="60"/>
  <c r="G58" i="60"/>
  <c r="F58" i="60"/>
  <c r="E58" i="60"/>
  <c r="O53" i="60" s="1"/>
  <c r="BI57" i="60"/>
  <c r="BG57" i="60"/>
  <c r="BE57" i="60"/>
  <c r="BD57" i="60" s="1"/>
  <c r="AQ57" i="60"/>
  <c r="AP57" i="60"/>
  <c r="AO57" i="60"/>
  <c r="AK57" i="60"/>
  <c r="Z57" i="60"/>
  <c r="Y57" i="60"/>
  <c r="X57" i="60"/>
  <c r="W57" i="60"/>
  <c r="S57" i="60"/>
  <c r="Z59" i="60" s="1"/>
  <c r="H57" i="60"/>
  <c r="G57" i="60"/>
  <c r="F57" i="60"/>
  <c r="E57" i="60"/>
  <c r="A57" i="60"/>
  <c r="AZ56" i="60"/>
  <c r="AY56" i="60"/>
  <c r="AU56" i="60"/>
  <c r="AQ56" i="60"/>
  <c r="AP56" i="60"/>
  <c r="AO56" i="60"/>
  <c r="AV56" i="60" s="1"/>
  <c r="AC56" i="60"/>
  <c r="Y56" i="60"/>
  <c r="X56" i="60"/>
  <c r="W56" i="60"/>
  <c r="AD56" i="60" s="1"/>
  <c r="P56" i="60"/>
  <c r="O56" i="60"/>
  <c r="L56" i="60"/>
  <c r="K56" i="60"/>
  <c r="G56" i="60"/>
  <c r="F56" i="60"/>
  <c r="E56" i="60"/>
  <c r="AZ55" i="60"/>
  <c r="AU55" i="60"/>
  <c r="AQ55" i="60"/>
  <c r="AP55" i="60"/>
  <c r="AO55" i="60"/>
  <c r="AV55" i="60" s="1"/>
  <c r="AD55" i="60"/>
  <c r="AC55" i="60"/>
  <c r="Z55" i="60"/>
  <c r="Y55" i="60"/>
  <c r="X55" i="60"/>
  <c r="W55" i="60"/>
  <c r="P55" i="60"/>
  <c r="O55" i="60"/>
  <c r="K55" i="60"/>
  <c r="G55" i="60"/>
  <c r="F55" i="60"/>
  <c r="E55" i="60"/>
  <c r="L55" i="60" s="1"/>
  <c r="BG54" i="60"/>
  <c r="AZ54" i="60"/>
  <c r="AU54" i="60"/>
  <c r="AQ54" i="60"/>
  <c r="AP54" i="60"/>
  <c r="AO54" i="60"/>
  <c r="AV54" i="60" s="1"/>
  <c r="AH54" i="60"/>
  <c r="AG54" i="60"/>
  <c r="AD54" i="60"/>
  <c r="AC54" i="60"/>
  <c r="Z54" i="60"/>
  <c r="Y54" i="60"/>
  <c r="X54" i="60"/>
  <c r="W54" i="60"/>
  <c r="P54" i="60"/>
  <c r="K54" i="60"/>
  <c r="G54" i="60"/>
  <c r="F54" i="60"/>
  <c r="E54" i="60"/>
  <c r="L54" i="60" s="1"/>
  <c r="BI53" i="60"/>
  <c r="BG53" i="60"/>
  <c r="AZ53" i="60"/>
  <c r="AY53" i="60"/>
  <c r="AV53" i="60"/>
  <c r="AU53" i="60"/>
  <c r="AQ53" i="60"/>
  <c r="AP53" i="60"/>
  <c r="AO53" i="60"/>
  <c r="AH53" i="60"/>
  <c r="AC53" i="60"/>
  <c r="Z53" i="60"/>
  <c r="Y53" i="60"/>
  <c r="X53" i="60"/>
  <c r="W53" i="60"/>
  <c r="AD53" i="60" s="1"/>
  <c r="P53" i="60"/>
  <c r="K53" i="60"/>
  <c r="G53" i="60"/>
  <c r="F53" i="60"/>
  <c r="E53" i="60"/>
  <c r="L53" i="60" s="1"/>
  <c r="AZ52" i="60"/>
  <c r="AY52" i="60"/>
  <c r="AV52" i="60"/>
  <c r="AU52" i="60"/>
  <c r="AQ52" i="60"/>
  <c r="AP52" i="60"/>
  <c r="AO52" i="60"/>
  <c r="AK52" i="60"/>
  <c r="AH52" i="60"/>
  <c r="AG52" i="60"/>
  <c r="Y52" i="60"/>
  <c r="X52" i="60"/>
  <c r="AC52" i="60" s="1"/>
  <c r="W52" i="60"/>
  <c r="AD52" i="60" s="1"/>
  <c r="S52" i="60"/>
  <c r="Z52" i="60" s="1"/>
  <c r="P52" i="60"/>
  <c r="O52" i="60"/>
  <c r="K52" i="60"/>
  <c r="G52" i="60"/>
  <c r="F52" i="60"/>
  <c r="E52" i="60"/>
  <c r="L52" i="60" s="1"/>
  <c r="A52" i="60"/>
  <c r="BI51" i="60"/>
  <c r="BG51" i="60"/>
  <c r="BE51" i="60"/>
  <c r="BD51" i="60"/>
  <c r="AQ51" i="60"/>
  <c r="AP51" i="60"/>
  <c r="AZ46" i="60" s="1"/>
  <c r="AO51" i="60"/>
  <c r="Y51" i="60"/>
  <c r="X51" i="60"/>
  <c r="W51" i="60"/>
  <c r="G51" i="60"/>
  <c r="F51" i="60"/>
  <c r="E51" i="60"/>
  <c r="BI50" i="60"/>
  <c r="BG50" i="60"/>
  <c r="BE50" i="60"/>
  <c r="BD50" i="60"/>
  <c r="AQ50" i="60"/>
  <c r="AP50" i="60"/>
  <c r="AZ45" i="60" s="1"/>
  <c r="AO50" i="60"/>
  <c r="Y50" i="60"/>
  <c r="X50" i="60"/>
  <c r="W50" i="60"/>
  <c r="AG45" i="60" s="1"/>
  <c r="G50" i="60"/>
  <c r="F50" i="60"/>
  <c r="P45" i="60" s="1"/>
  <c r="E50" i="60"/>
  <c r="BI49" i="60"/>
  <c r="BG49" i="60"/>
  <c r="BE49" i="60"/>
  <c r="AQ49" i="60"/>
  <c r="AP49" i="60"/>
  <c r="AO49" i="60"/>
  <c r="Y49" i="60"/>
  <c r="X49" i="60"/>
  <c r="W49" i="60"/>
  <c r="H49" i="60"/>
  <c r="G49" i="60"/>
  <c r="F49" i="60"/>
  <c r="P44" i="60" s="1"/>
  <c r="E49" i="60"/>
  <c r="O44" i="60" s="1"/>
  <c r="BE44" i="60" s="1"/>
  <c r="BI48" i="60"/>
  <c r="BG48" i="60"/>
  <c r="BE48" i="60"/>
  <c r="BD48" i="60"/>
  <c r="AQ48" i="60"/>
  <c r="AP48" i="60"/>
  <c r="AZ43" i="60" s="1"/>
  <c r="AO48" i="60"/>
  <c r="AY43" i="60" s="1"/>
  <c r="Y48" i="60"/>
  <c r="X48" i="60"/>
  <c r="W48" i="60"/>
  <c r="AG43" i="60" s="1"/>
  <c r="H48" i="60"/>
  <c r="G48" i="60"/>
  <c r="F48" i="60"/>
  <c r="P43" i="60" s="1"/>
  <c r="E48" i="60"/>
  <c r="BI47" i="60"/>
  <c r="BG47" i="60"/>
  <c r="BE47" i="60"/>
  <c r="BD47" i="60"/>
  <c r="AQ47" i="60"/>
  <c r="AP47" i="60"/>
  <c r="AZ42" i="60" s="1"/>
  <c r="AO47" i="60"/>
  <c r="AK47" i="60"/>
  <c r="Z47" i="60"/>
  <c r="Y47" i="60"/>
  <c r="X47" i="60"/>
  <c r="W47" i="60"/>
  <c r="S47" i="60"/>
  <c r="Z51" i="60" s="1"/>
  <c r="G47" i="60"/>
  <c r="F47" i="60"/>
  <c r="E47" i="60"/>
  <c r="A47" i="60"/>
  <c r="BG46" i="60"/>
  <c r="AY46" i="60"/>
  <c r="AQ46" i="60"/>
  <c r="AP46" i="60"/>
  <c r="AU46" i="60" s="1"/>
  <c r="AO46" i="60"/>
  <c r="AV46" i="60" s="1"/>
  <c r="AH46" i="60"/>
  <c r="AG46" i="60"/>
  <c r="AC46" i="60"/>
  <c r="Z46" i="60"/>
  <c r="Y46" i="60"/>
  <c r="X46" i="60"/>
  <c r="W46" i="60"/>
  <c r="AD46" i="60" s="1"/>
  <c r="P46" i="60"/>
  <c r="O46" i="60"/>
  <c r="K46" i="60"/>
  <c r="G46" i="60"/>
  <c r="F46" i="60"/>
  <c r="E46" i="60"/>
  <c r="L46" i="60" s="1"/>
  <c r="BG45" i="60"/>
  <c r="AY45" i="60"/>
  <c r="AR45" i="60"/>
  <c r="AQ45" i="60"/>
  <c r="AP45" i="60"/>
  <c r="AU45" i="60" s="1"/>
  <c r="AO45" i="60"/>
  <c r="AV45" i="60" s="1"/>
  <c r="AH45" i="60"/>
  <c r="AD45" i="60"/>
  <c r="AC45" i="60"/>
  <c r="Y45" i="60"/>
  <c r="X45" i="60"/>
  <c r="W45" i="60"/>
  <c r="O45" i="60"/>
  <c r="H45" i="60"/>
  <c r="G45" i="60"/>
  <c r="F45" i="60"/>
  <c r="K45" i="60" s="1"/>
  <c r="E45" i="60"/>
  <c r="L45" i="60" s="1"/>
  <c r="BI44" i="60"/>
  <c r="AZ44" i="60"/>
  <c r="AY44" i="60"/>
  <c r="AR44" i="60"/>
  <c r="AQ44" i="60"/>
  <c r="AP44" i="60"/>
  <c r="AU44" i="60" s="1"/>
  <c r="AO44" i="60"/>
  <c r="AV44" i="60" s="1"/>
  <c r="AH44" i="60"/>
  <c r="AG44" i="60"/>
  <c r="AD44" i="60"/>
  <c r="AC44" i="60"/>
  <c r="Y44" i="60"/>
  <c r="X44" i="60"/>
  <c r="W44" i="60"/>
  <c r="H44" i="60"/>
  <c r="G44" i="60"/>
  <c r="F44" i="60"/>
  <c r="K44" i="60" s="1"/>
  <c r="E44" i="60"/>
  <c r="L44" i="60" s="1"/>
  <c r="BI43" i="60"/>
  <c r="AU43" i="60"/>
  <c r="AQ43" i="60"/>
  <c r="AP43" i="60"/>
  <c r="AO43" i="60"/>
  <c r="AV43" i="60" s="1"/>
  <c r="AH43" i="60"/>
  <c r="AC43" i="60"/>
  <c r="Y43" i="60"/>
  <c r="X43" i="60"/>
  <c r="W43" i="60"/>
  <c r="AD43" i="60" s="1"/>
  <c r="O43" i="60"/>
  <c r="H43" i="60"/>
  <c r="G43" i="60"/>
  <c r="F43" i="60"/>
  <c r="K43" i="60" s="1"/>
  <c r="E43" i="60"/>
  <c r="L43" i="60" s="1"/>
  <c r="BG42" i="60"/>
  <c r="AY42" i="60"/>
  <c r="AU42" i="60"/>
  <c r="AR42" i="60"/>
  <c r="AQ42" i="60"/>
  <c r="AP42" i="60"/>
  <c r="AO42" i="60"/>
  <c r="AV42" i="60" s="1"/>
  <c r="AK42" i="60"/>
  <c r="AR46" i="60" s="1"/>
  <c r="AH42" i="60"/>
  <c r="AG42" i="60"/>
  <c r="AC42" i="60"/>
  <c r="Y42" i="60"/>
  <c r="X42" i="60"/>
  <c r="W42" i="60"/>
  <c r="AD42" i="60" s="1"/>
  <c r="S42" i="60"/>
  <c r="Z42" i="60" s="1"/>
  <c r="P42" i="60"/>
  <c r="O42" i="60"/>
  <c r="L42" i="60"/>
  <c r="G42" i="60"/>
  <c r="F42" i="60"/>
  <c r="K42" i="60" s="1"/>
  <c r="E42" i="60"/>
  <c r="A42" i="60"/>
  <c r="H46" i="60" s="1"/>
  <c r="BI41" i="60"/>
  <c r="BG41" i="60"/>
  <c r="BE41" i="60"/>
  <c r="AR41" i="60"/>
  <c r="AQ41" i="60"/>
  <c r="AP41" i="60"/>
  <c r="AO41" i="60"/>
  <c r="Y41" i="60"/>
  <c r="X41" i="60"/>
  <c r="W41" i="60"/>
  <c r="AG36" i="60" s="1"/>
  <c r="H41" i="60"/>
  <c r="G41" i="60"/>
  <c r="F41" i="60"/>
  <c r="P36" i="60" s="1"/>
  <c r="E41" i="60"/>
  <c r="O36" i="60" s="1"/>
  <c r="BI40" i="60"/>
  <c r="BG40" i="60"/>
  <c r="BE40" i="60"/>
  <c r="BD40" i="60"/>
  <c r="AQ40" i="60"/>
  <c r="AP40" i="60"/>
  <c r="AO40" i="60"/>
  <c r="Z40" i="60"/>
  <c r="Y40" i="60"/>
  <c r="X40" i="60"/>
  <c r="AH35" i="60" s="1"/>
  <c r="W40" i="60"/>
  <c r="AG35" i="60" s="1"/>
  <c r="G40" i="60"/>
  <c r="F40" i="60"/>
  <c r="P35" i="60" s="1"/>
  <c r="E40" i="60"/>
  <c r="BI39" i="60"/>
  <c r="BG39" i="60"/>
  <c r="BE39" i="60"/>
  <c r="BD39" i="60"/>
  <c r="AR39" i="60"/>
  <c r="AQ39" i="60"/>
  <c r="AP39" i="60"/>
  <c r="AZ34" i="60" s="1"/>
  <c r="AO39" i="60"/>
  <c r="Z39" i="60"/>
  <c r="Y39" i="60"/>
  <c r="X39" i="60"/>
  <c r="AH34" i="60" s="1"/>
  <c r="W39" i="60"/>
  <c r="AG34" i="60" s="1"/>
  <c r="H39" i="60"/>
  <c r="G39" i="60"/>
  <c r="F39" i="60"/>
  <c r="E39" i="60"/>
  <c r="BI38" i="60"/>
  <c r="BG38" i="60"/>
  <c r="BE38" i="60"/>
  <c r="BD38" i="60"/>
  <c r="AR38" i="60"/>
  <c r="AQ38" i="60"/>
  <c r="AP38" i="60"/>
  <c r="AZ33" i="60" s="1"/>
  <c r="AO38" i="60"/>
  <c r="Z38" i="60"/>
  <c r="Y38" i="60"/>
  <c r="X38" i="60"/>
  <c r="W38" i="60"/>
  <c r="G38" i="60"/>
  <c r="F38" i="60"/>
  <c r="E38" i="60"/>
  <c r="O33" i="60" s="1"/>
  <c r="BI37" i="60"/>
  <c r="BG37" i="60"/>
  <c r="BE37" i="60"/>
  <c r="BD37" i="60"/>
  <c r="AR37" i="60"/>
  <c r="AQ37" i="60"/>
  <c r="AP37" i="60"/>
  <c r="AO37" i="60"/>
  <c r="AY32" i="60" s="1"/>
  <c r="AK37" i="60"/>
  <c r="AR40" i="60" s="1"/>
  <c r="Y37" i="60"/>
  <c r="X37" i="60"/>
  <c r="AH32" i="60" s="1"/>
  <c r="W37" i="60"/>
  <c r="AG32" i="60" s="1"/>
  <c r="S37" i="60"/>
  <c r="G37" i="60"/>
  <c r="F37" i="60"/>
  <c r="P32" i="60" s="1"/>
  <c r="E37" i="60"/>
  <c r="O32" i="60" s="1"/>
  <c r="A37" i="60"/>
  <c r="BG36" i="60"/>
  <c r="BE36" i="60"/>
  <c r="AZ36" i="60"/>
  <c r="AY36" i="60"/>
  <c r="AV36" i="60"/>
  <c r="AU36" i="60"/>
  <c r="AQ36" i="60"/>
  <c r="AP36" i="60"/>
  <c r="AO36" i="60"/>
  <c r="AH36" i="60"/>
  <c r="AC36" i="60"/>
  <c r="Y36" i="60"/>
  <c r="X36" i="60"/>
  <c r="W36" i="60"/>
  <c r="AD36" i="60" s="1"/>
  <c r="L36" i="60"/>
  <c r="K36" i="60"/>
  <c r="G36" i="60"/>
  <c r="F36" i="60"/>
  <c r="E36" i="60"/>
  <c r="BG35" i="60"/>
  <c r="AZ35" i="60"/>
  <c r="AY35" i="60"/>
  <c r="AQ35" i="60"/>
  <c r="AP35" i="60"/>
  <c r="AU35" i="60" s="1"/>
  <c r="AO35" i="60"/>
  <c r="AV35" i="60" s="1"/>
  <c r="AC35" i="60"/>
  <c r="Y35" i="60"/>
  <c r="X35" i="60"/>
  <c r="W35" i="60"/>
  <c r="AD35" i="60" s="1"/>
  <c r="O35" i="60"/>
  <c r="L35" i="60"/>
  <c r="G35" i="60"/>
  <c r="F35" i="60"/>
  <c r="K35" i="60" s="1"/>
  <c r="E35" i="60"/>
  <c r="AY34" i="60"/>
  <c r="AV34" i="60"/>
  <c r="AU34" i="60"/>
  <c r="AR34" i="60"/>
  <c r="AQ34" i="60"/>
  <c r="AP34" i="60"/>
  <c r="AO34" i="60"/>
  <c r="AC34" i="60"/>
  <c r="Y34" i="60"/>
  <c r="X34" i="60"/>
  <c r="W34" i="60"/>
  <c r="AD34" i="60" s="1"/>
  <c r="P34" i="60"/>
  <c r="O34" i="60"/>
  <c r="G34" i="60"/>
  <c r="F34" i="60"/>
  <c r="K34" i="60" s="1"/>
  <c r="E34" i="60"/>
  <c r="L34" i="60" s="1"/>
  <c r="BI33" i="60"/>
  <c r="BG33" i="60"/>
  <c r="AY33" i="60"/>
  <c r="AU33" i="60"/>
  <c r="AQ33" i="60"/>
  <c r="AP33" i="60"/>
  <c r="AO33" i="60"/>
  <c r="AV33" i="60" s="1"/>
  <c r="AH33" i="60"/>
  <c r="AG33" i="60"/>
  <c r="Y33" i="60"/>
  <c r="X33" i="60"/>
  <c r="AC33" i="60" s="1"/>
  <c r="W33" i="60"/>
  <c r="AD33" i="60" s="1"/>
  <c r="P33" i="60"/>
  <c r="H33" i="60"/>
  <c r="G33" i="60"/>
  <c r="F33" i="60"/>
  <c r="K33" i="60" s="1"/>
  <c r="E33" i="60"/>
  <c r="L33" i="60" s="1"/>
  <c r="AZ32" i="60"/>
  <c r="AV32" i="60"/>
  <c r="AQ32" i="60"/>
  <c r="AP32" i="60"/>
  <c r="AU32" i="60" s="1"/>
  <c r="AO32" i="60"/>
  <c r="AK32" i="60"/>
  <c r="AD32" i="60"/>
  <c r="AC32" i="60"/>
  <c r="Z32" i="60"/>
  <c r="Y32" i="60"/>
  <c r="X32" i="60"/>
  <c r="W32" i="60"/>
  <c r="S32" i="60"/>
  <c r="Z33" i="60" s="1"/>
  <c r="K32" i="60"/>
  <c r="G32" i="60"/>
  <c r="F32" i="60"/>
  <c r="E32" i="60"/>
  <c r="L32" i="60" s="1"/>
  <c r="A32" i="60"/>
  <c r="BI31" i="60"/>
  <c r="BG31" i="60"/>
  <c r="BE31" i="60"/>
  <c r="AQ31" i="60"/>
  <c r="AP31" i="60"/>
  <c r="AO31" i="60"/>
  <c r="Z31" i="60"/>
  <c r="Y31" i="60"/>
  <c r="X31" i="60"/>
  <c r="AH26" i="60" s="1"/>
  <c r="W31" i="60"/>
  <c r="H31" i="60"/>
  <c r="G31" i="60"/>
  <c r="F31" i="60"/>
  <c r="P26" i="60" s="1"/>
  <c r="E31" i="60"/>
  <c r="BI30" i="60"/>
  <c r="BG30" i="60"/>
  <c r="BE30" i="60"/>
  <c r="AR30" i="60"/>
  <c r="AQ30" i="60"/>
  <c r="AP30" i="60"/>
  <c r="AZ25" i="60" s="1"/>
  <c r="AO30" i="60"/>
  <c r="Y30" i="60"/>
  <c r="X30" i="60"/>
  <c r="AH25" i="60" s="1"/>
  <c r="W30" i="60"/>
  <c r="AG25" i="60" s="1"/>
  <c r="G30" i="60"/>
  <c r="F30" i="60"/>
  <c r="E30" i="60"/>
  <c r="BI29" i="60"/>
  <c r="BG29" i="60"/>
  <c r="BE29" i="60"/>
  <c r="AQ29" i="60"/>
  <c r="AP29" i="60"/>
  <c r="AZ24" i="60" s="1"/>
  <c r="AO29" i="60"/>
  <c r="AY24" i="60" s="1"/>
  <c r="Y29" i="60"/>
  <c r="X29" i="60"/>
  <c r="W29" i="60"/>
  <c r="G29" i="60"/>
  <c r="F29" i="60"/>
  <c r="P24" i="60" s="1"/>
  <c r="E29" i="60"/>
  <c r="BI28" i="60"/>
  <c r="BG28" i="60"/>
  <c r="BE28" i="60"/>
  <c r="BD28" i="60"/>
  <c r="AR28" i="60"/>
  <c r="AQ28" i="60"/>
  <c r="AP28" i="60"/>
  <c r="AO28" i="60"/>
  <c r="Y28" i="60"/>
  <c r="X28" i="60"/>
  <c r="AH23" i="60" s="1"/>
  <c r="W28" i="60"/>
  <c r="H28" i="60"/>
  <c r="G28" i="60"/>
  <c r="F28" i="60"/>
  <c r="P23" i="60" s="1"/>
  <c r="E28" i="60"/>
  <c r="BI27" i="60"/>
  <c r="BG27" i="60"/>
  <c r="BE27" i="60"/>
  <c r="BD27" i="60"/>
  <c r="AQ27" i="60"/>
  <c r="AP27" i="60"/>
  <c r="AZ22" i="60" s="1"/>
  <c r="AO27" i="60"/>
  <c r="AL27" i="60"/>
  <c r="AY21" i="60" s="1"/>
  <c r="AK27" i="60"/>
  <c r="AR31" i="60" s="1"/>
  <c r="Z27" i="60"/>
  <c r="Y27" i="60"/>
  <c r="X27" i="60"/>
  <c r="W27" i="60"/>
  <c r="S27" i="60"/>
  <c r="H27" i="60"/>
  <c r="G27" i="60"/>
  <c r="F27" i="60"/>
  <c r="E27" i="60"/>
  <c r="A27" i="60"/>
  <c r="H30" i="60" s="1"/>
  <c r="BI26" i="60"/>
  <c r="BE26" i="60"/>
  <c r="AZ26" i="60"/>
  <c r="AY26" i="60"/>
  <c r="AV26" i="60"/>
  <c r="AU26" i="60"/>
  <c r="AQ26" i="60"/>
  <c r="AP26" i="60"/>
  <c r="AO26" i="60"/>
  <c r="AG26" i="60"/>
  <c r="AC26" i="60"/>
  <c r="Y26" i="60"/>
  <c r="X26" i="60"/>
  <c r="W26" i="60"/>
  <c r="AD26" i="60" s="1"/>
  <c r="O26" i="60"/>
  <c r="L26" i="60"/>
  <c r="K26" i="60"/>
  <c r="G26" i="60"/>
  <c r="F26" i="60"/>
  <c r="E26" i="60"/>
  <c r="BI25" i="60"/>
  <c r="AY25" i="60"/>
  <c r="AU25" i="60"/>
  <c r="AQ25" i="60"/>
  <c r="AP25" i="60"/>
  <c r="AO25" i="60"/>
  <c r="AV25" i="60" s="1"/>
  <c r="AC25" i="60"/>
  <c r="Y25" i="60"/>
  <c r="X25" i="60"/>
  <c r="W25" i="60"/>
  <c r="AD25" i="60" s="1"/>
  <c r="P25" i="60"/>
  <c r="O25" i="60"/>
  <c r="G25" i="60"/>
  <c r="F25" i="60"/>
  <c r="K25" i="60" s="1"/>
  <c r="E25" i="60"/>
  <c r="L25" i="60" s="1"/>
  <c r="AQ24" i="60"/>
  <c r="AP24" i="60"/>
  <c r="AU24" i="60" s="1"/>
  <c r="AO24" i="60"/>
  <c r="AV24" i="60" s="1"/>
  <c r="AH24" i="60"/>
  <c r="AG24" i="60"/>
  <c r="AC24" i="60"/>
  <c r="Z24" i="60"/>
  <c r="Y24" i="60"/>
  <c r="X24" i="60"/>
  <c r="W24" i="60"/>
  <c r="AD24" i="60" s="1"/>
  <c r="O24" i="60"/>
  <c r="K24" i="60"/>
  <c r="G24" i="60"/>
  <c r="F24" i="60"/>
  <c r="E24" i="60"/>
  <c r="L24" i="60" s="1"/>
  <c r="BE23" i="60"/>
  <c r="AZ23" i="60"/>
  <c r="AY23" i="60"/>
  <c r="AV23" i="60"/>
  <c r="AU23" i="60"/>
  <c r="AQ23" i="60"/>
  <c r="AP23" i="60"/>
  <c r="AO23" i="60"/>
  <c r="AG23" i="60"/>
  <c r="Y23" i="60"/>
  <c r="X23" i="60"/>
  <c r="AC23" i="60" s="1"/>
  <c r="W23" i="60"/>
  <c r="AD23" i="60" s="1"/>
  <c r="O23" i="60"/>
  <c r="L23" i="60"/>
  <c r="K23" i="60"/>
  <c r="G23" i="60"/>
  <c r="F23" i="60"/>
  <c r="E23" i="60"/>
  <c r="BI22" i="60"/>
  <c r="AY22" i="60"/>
  <c r="AV22" i="60"/>
  <c r="AQ22" i="60"/>
  <c r="AP22" i="60"/>
  <c r="AU22" i="60" s="1"/>
  <c r="AO22" i="60"/>
  <c r="AK22" i="60"/>
  <c r="AR22" i="60" s="1"/>
  <c r="AH22" i="60"/>
  <c r="AG22" i="60"/>
  <c r="AD22" i="60"/>
  <c r="Y22" i="60"/>
  <c r="X22" i="60"/>
  <c r="AC22" i="60" s="1"/>
  <c r="W22" i="60"/>
  <c r="S22" i="60"/>
  <c r="Z23" i="60" s="1"/>
  <c r="P22" i="60"/>
  <c r="O22" i="60"/>
  <c r="L22" i="60"/>
  <c r="H22" i="60"/>
  <c r="G22" i="60"/>
  <c r="F22" i="60"/>
  <c r="K22" i="60" s="1"/>
  <c r="E22" i="60"/>
  <c r="A22" i="60"/>
  <c r="BI21" i="60"/>
  <c r="BG21" i="60"/>
  <c r="BE21" i="60"/>
  <c r="BD21" i="60"/>
  <c r="AQ21" i="60"/>
  <c r="AP21" i="60"/>
  <c r="AO21" i="60"/>
  <c r="AY16" i="60" s="1"/>
  <c r="Z21" i="60"/>
  <c r="Y21" i="60"/>
  <c r="X21" i="60"/>
  <c r="AH16" i="60" s="1"/>
  <c r="W21" i="60"/>
  <c r="H21" i="60"/>
  <c r="G21" i="60"/>
  <c r="F21" i="60"/>
  <c r="P16" i="60" s="1"/>
  <c r="E21" i="60"/>
  <c r="BI20" i="60"/>
  <c r="BG20" i="60"/>
  <c r="BE20" i="60"/>
  <c r="BD20" i="60"/>
  <c r="AR20" i="60"/>
  <c r="AQ20" i="60"/>
  <c r="AP20" i="60"/>
  <c r="AO20" i="60"/>
  <c r="AY15" i="60" s="1"/>
  <c r="Z20" i="60"/>
  <c r="Y20" i="60"/>
  <c r="X20" i="60"/>
  <c r="AH15" i="60" s="1"/>
  <c r="W20" i="60"/>
  <c r="G20" i="60"/>
  <c r="F20" i="60"/>
  <c r="E20" i="60"/>
  <c r="O15" i="60" s="1"/>
  <c r="BI19" i="60"/>
  <c r="BG19" i="60"/>
  <c r="BE19" i="60"/>
  <c r="AR19" i="60"/>
  <c r="AQ19" i="60"/>
  <c r="AP19" i="60"/>
  <c r="AO19" i="60"/>
  <c r="Y19" i="60"/>
  <c r="X19" i="60"/>
  <c r="AH14" i="60" s="1"/>
  <c r="W19" i="60"/>
  <c r="AG14" i="60" s="1"/>
  <c r="H19" i="60"/>
  <c r="G19" i="60"/>
  <c r="F19" i="60"/>
  <c r="E19" i="60"/>
  <c r="O14" i="60" s="1"/>
  <c r="BI18" i="60"/>
  <c r="BG18" i="60"/>
  <c r="BE18" i="60"/>
  <c r="AQ18" i="60"/>
  <c r="AP18" i="60"/>
  <c r="AO18" i="60"/>
  <c r="AY13" i="60" s="1"/>
  <c r="Z18" i="60"/>
  <c r="Y18" i="60"/>
  <c r="X18" i="60"/>
  <c r="W18" i="60"/>
  <c r="H18" i="60"/>
  <c r="G18" i="60"/>
  <c r="F18" i="60"/>
  <c r="P13" i="60" s="1"/>
  <c r="E18" i="60"/>
  <c r="O13" i="60" s="1"/>
  <c r="BI17" i="60"/>
  <c r="BG17" i="60"/>
  <c r="BE17" i="60"/>
  <c r="BD17" i="60"/>
  <c r="AR17" i="60"/>
  <c r="AQ17" i="60"/>
  <c r="AP17" i="60"/>
  <c r="AO17" i="60"/>
  <c r="AY12" i="60" s="1"/>
  <c r="AL17" i="60"/>
  <c r="AY11" i="60" s="1"/>
  <c r="AK17" i="60"/>
  <c r="AR21" i="60" s="1"/>
  <c r="Z17" i="60"/>
  <c r="Y17" i="60"/>
  <c r="X17" i="60"/>
  <c r="AH12" i="60" s="1"/>
  <c r="W17" i="60"/>
  <c r="AG12" i="60" s="1"/>
  <c r="T17" i="60"/>
  <c r="AG11" i="60" s="1"/>
  <c r="S17" i="60"/>
  <c r="Z19" i="60" s="1"/>
  <c r="G17" i="60"/>
  <c r="F17" i="60"/>
  <c r="P12" i="60" s="1"/>
  <c r="E17" i="60"/>
  <c r="A17" i="60"/>
  <c r="H20" i="60" s="1"/>
  <c r="BI16" i="60"/>
  <c r="BE16" i="60"/>
  <c r="AZ16" i="60"/>
  <c r="AU16" i="60"/>
  <c r="AR16" i="60"/>
  <c r="AQ16" i="60"/>
  <c r="AP16" i="60"/>
  <c r="AO16" i="60"/>
  <c r="AV16" i="60" s="1"/>
  <c r="AG16" i="60"/>
  <c r="AD16" i="60"/>
  <c r="Y16" i="60"/>
  <c r="X16" i="60"/>
  <c r="AC16" i="60" s="1"/>
  <c r="W16" i="60"/>
  <c r="O16" i="60"/>
  <c r="K16" i="60"/>
  <c r="H16" i="60"/>
  <c r="G16" i="60"/>
  <c r="F16" i="60"/>
  <c r="E16" i="60"/>
  <c r="L16" i="60" s="1"/>
  <c r="BI15" i="60"/>
  <c r="AZ15" i="60"/>
  <c r="AU15" i="60"/>
  <c r="AR15" i="60"/>
  <c r="AQ15" i="60"/>
  <c r="AP15" i="60"/>
  <c r="AO15" i="60"/>
  <c r="AV15" i="60" s="1"/>
  <c r="AG15" i="60"/>
  <c r="Y15" i="60"/>
  <c r="X15" i="60"/>
  <c r="AC15" i="60" s="1"/>
  <c r="W15" i="60"/>
  <c r="AD15" i="60" s="1"/>
  <c r="P15" i="60"/>
  <c r="K15" i="60"/>
  <c r="H15" i="60"/>
  <c r="G15" i="60"/>
  <c r="F15" i="60"/>
  <c r="E15" i="60"/>
  <c r="L15" i="60" s="1"/>
  <c r="AZ14" i="60"/>
  <c r="AY14" i="60"/>
  <c r="AU14" i="60"/>
  <c r="AR14" i="60"/>
  <c r="AQ14" i="60"/>
  <c r="AP14" i="60"/>
  <c r="AO14" i="60"/>
  <c r="AV14" i="60" s="1"/>
  <c r="AD14" i="60"/>
  <c r="Y14" i="60"/>
  <c r="X14" i="60"/>
  <c r="AC14" i="60" s="1"/>
  <c r="W14" i="60"/>
  <c r="P14" i="60"/>
  <c r="K14" i="60"/>
  <c r="H14" i="60"/>
  <c r="G14" i="60"/>
  <c r="F14" i="60"/>
  <c r="E14" i="60"/>
  <c r="L14" i="60" s="1"/>
  <c r="BI13" i="60"/>
  <c r="AZ13" i="60"/>
  <c r="AU13" i="60"/>
  <c r="AR13" i="60"/>
  <c r="AQ13" i="60"/>
  <c r="AP13" i="60"/>
  <c r="AO13" i="60"/>
  <c r="AV13" i="60" s="1"/>
  <c r="AH13" i="60"/>
  <c r="AG13" i="60"/>
  <c r="Y13" i="60"/>
  <c r="X13" i="60"/>
  <c r="AC13" i="60" s="1"/>
  <c r="W13" i="60"/>
  <c r="AD13" i="60" s="1"/>
  <c r="K13" i="60"/>
  <c r="H13" i="60"/>
  <c r="G13" i="60"/>
  <c r="F13" i="60"/>
  <c r="E13" i="60"/>
  <c r="L13" i="60" s="1"/>
  <c r="BI12" i="60"/>
  <c r="AZ12" i="60"/>
  <c r="AU12" i="60"/>
  <c r="AR12" i="60"/>
  <c r="AQ12" i="60"/>
  <c r="AP12" i="60"/>
  <c r="AO12" i="60"/>
  <c r="AV12" i="60" s="1"/>
  <c r="AK12" i="60"/>
  <c r="AD12" i="60"/>
  <c r="Z12" i="60"/>
  <c r="Y12" i="60"/>
  <c r="X12" i="60"/>
  <c r="AC12" i="60" s="1"/>
  <c r="W12" i="60"/>
  <c r="S12" i="60"/>
  <c r="Z14" i="60" s="1"/>
  <c r="O12" i="60"/>
  <c r="L12" i="60"/>
  <c r="G12" i="60"/>
  <c r="F12" i="60"/>
  <c r="K12" i="60" s="1"/>
  <c r="E12" i="60"/>
  <c r="A12" i="60"/>
  <c r="H12" i="60" s="1"/>
  <c r="BI11" i="60"/>
  <c r="BG11" i="60"/>
  <c r="BE11" i="60"/>
  <c r="BD11" i="60"/>
  <c r="AR11" i="60"/>
  <c r="AQ11" i="60"/>
  <c r="AP11" i="60"/>
  <c r="AZ6" i="60" s="1"/>
  <c r="AO11" i="60"/>
  <c r="Z11" i="60"/>
  <c r="Y11" i="60"/>
  <c r="X11" i="60"/>
  <c r="AH6" i="60" s="1"/>
  <c r="W11" i="60"/>
  <c r="H11" i="60"/>
  <c r="G11" i="60"/>
  <c r="F11" i="60"/>
  <c r="E11" i="60"/>
  <c r="BI10" i="60"/>
  <c r="BG10" i="60"/>
  <c r="BE10" i="60"/>
  <c r="BD10" i="60"/>
  <c r="AR10" i="60"/>
  <c r="AQ10" i="60"/>
  <c r="AP10" i="60"/>
  <c r="AO10" i="60"/>
  <c r="AY5" i="60" s="1"/>
  <c r="Z10" i="60"/>
  <c r="Y10" i="60"/>
  <c r="X10" i="60"/>
  <c r="W10" i="60"/>
  <c r="G10" i="60"/>
  <c r="F10" i="60"/>
  <c r="P5" i="60" s="1"/>
  <c r="E10" i="60"/>
  <c r="BI9" i="60"/>
  <c r="BG9" i="60"/>
  <c r="BE9" i="60"/>
  <c r="BD9" i="60"/>
  <c r="AR9" i="60"/>
  <c r="AQ9" i="60"/>
  <c r="AP9" i="60"/>
  <c r="AO9" i="60"/>
  <c r="Z9" i="60"/>
  <c r="Y9" i="60"/>
  <c r="X9" i="60"/>
  <c r="AH4" i="60" s="1"/>
  <c r="W9" i="60"/>
  <c r="H9" i="60"/>
  <c r="G9" i="60"/>
  <c r="F9" i="60"/>
  <c r="P4" i="60" s="1"/>
  <c r="E9" i="60"/>
  <c r="O4" i="60" s="1"/>
  <c r="BI8" i="60"/>
  <c r="BG8" i="60"/>
  <c r="BE8" i="60"/>
  <c r="BD8" i="60" s="1"/>
  <c r="AR8" i="60"/>
  <c r="AQ8" i="60"/>
  <c r="AP8" i="60"/>
  <c r="AZ3" i="60" s="1"/>
  <c r="AO8" i="60"/>
  <c r="Z8" i="60"/>
  <c r="Y8" i="60"/>
  <c r="X8" i="60"/>
  <c r="AH3" i="60" s="1"/>
  <c r="W8" i="60"/>
  <c r="AG3" i="60" s="1"/>
  <c r="G8" i="60"/>
  <c r="F8" i="60"/>
  <c r="E8" i="60"/>
  <c r="O3" i="60" s="1"/>
  <c r="BI7" i="60"/>
  <c r="BG7" i="60"/>
  <c r="BE7" i="60"/>
  <c r="AR7" i="60"/>
  <c r="AQ7" i="60"/>
  <c r="AP7" i="60"/>
  <c r="AZ2" i="60" s="1"/>
  <c r="AO7" i="60"/>
  <c r="AY2" i="60" s="1"/>
  <c r="AL7" i="60"/>
  <c r="AY1" i="60" s="1"/>
  <c r="AK7" i="60"/>
  <c r="Y7" i="60"/>
  <c r="X7" i="60"/>
  <c r="AH2" i="60" s="1"/>
  <c r="W7" i="60"/>
  <c r="S7" i="60"/>
  <c r="Z7" i="60" s="1"/>
  <c r="G7" i="60"/>
  <c r="F7" i="60"/>
  <c r="P2" i="60" s="1"/>
  <c r="E7" i="60"/>
  <c r="A7" i="60"/>
  <c r="AY6" i="60"/>
  <c r="AR6" i="60"/>
  <c r="AQ6" i="60"/>
  <c r="AP6" i="60"/>
  <c r="AU6" i="60" s="1"/>
  <c r="AO6" i="60"/>
  <c r="AV6" i="60" s="1"/>
  <c r="AG6" i="60"/>
  <c r="Y6" i="60"/>
  <c r="X6" i="60"/>
  <c r="AC6" i="60" s="1"/>
  <c r="W6" i="60"/>
  <c r="AD6" i="60" s="1"/>
  <c r="P6" i="60"/>
  <c r="O6" i="60"/>
  <c r="G6" i="60"/>
  <c r="F6" i="60"/>
  <c r="K6" i="60" s="1"/>
  <c r="E6" i="60"/>
  <c r="L6" i="60" s="1"/>
  <c r="BE5" i="60"/>
  <c r="AZ5" i="60"/>
  <c r="AR5" i="60"/>
  <c r="AQ5" i="60"/>
  <c r="AP5" i="60"/>
  <c r="AU5" i="60" s="1"/>
  <c r="AO5" i="60"/>
  <c r="AV5" i="60" s="1"/>
  <c r="AH5" i="60"/>
  <c r="AG5" i="60"/>
  <c r="Y5" i="60"/>
  <c r="X5" i="60"/>
  <c r="AC5" i="60" s="1"/>
  <c r="W5" i="60"/>
  <c r="AD5" i="60" s="1"/>
  <c r="O5" i="60"/>
  <c r="G5" i="60"/>
  <c r="F5" i="60"/>
  <c r="K5" i="60" s="1"/>
  <c r="E5" i="60"/>
  <c r="L5" i="60" s="1"/>
  <c r="AZ4" i="60"/>
  <c r="AY4" i="60"/>
  <c r="AR4" i="60"/>
  <c r="AQ4" i="60"/>
  <c r="AP4" i="60"/>
  <c r="AU4" i="60" s="1"/>
  <c r="AO4" i="60"/>
  <c r="AV4" i="60" s="1"/>
  <c r="AG4" i="60"/>
  <c r="AD4" i="60"/>
  <c r="Y4" i="60"/>
  <c r="X4" i="60"/>
  <c r="AC4" i="60" s="1"/>
  <c r="W4" i="60"/>
  <c r="G4" i="60"/>
  <c r="F4" i="60"/>
  <c r="K4" i="60" s="1"/>
  <c r="E4" i="60"/>
  <c r="L4" i="60" s="1"/>
  <c r="BE3" i="60"/>
  <c r="AY3" i="60"/>
  <c r="AR3" i="60"/>
  <c r="AQ3" i="60"/>
  <c r="AP3" i="60"/>
  <c r="AU3" i="60" s="1"/>
  <c r="AO3" i="60"/>
  <c r="AV3" i="60" s="1"/>
  <c r="Y3" i="60"/>
  <c r="X3" i="60"/>
  <c r="AC3" i="60" s="1"/>
  <c r="W3" i="60"/>
  <c r="AD3" i="60" s="1"/>
  <c r="P3" i="60"/>
  <c r="G3" i="60"/>
  <c r="F3" i="60"/>
  <c r="K3" i="60" s="1"/>
  <c r="E3" i="60"/>
  <c r="L3" i="60" s="1"/>
  <c r="AR2" i="60"/>
  <c r="AQ2" i="60"/>
  <c r="AP2" i="60"/>
  <c r="AU2" i="60" s="1"/>
  <c r="AO2" i="60"/>
  <c r="AV2" i="60" s="1"/>
  <c r="AK2" i="60"/>
  <c r="AG2" i="60"/>
  <c r="AD2" i="60"/>
  <c r="AC2" i="60"/>
  <c r="Y2" i="60"/>
  <c r="X2" i="60"/>
  <c r="W2" i="60"/>
  <c r="S2" i="60"/>
  <c r="Z6" i="60" s="1"/>
  <c r="O2" i="60"/>
  <c r="K2" i="60"/>
  <c r="G2" i="60"/>
  <c r="F2" i="60"/>
  <c r="E2" i="60"/>
  <c r="L2" i="60" s="1"/>
  <c r="A2" i="60"/>
  <c r="H5" i="60" s="1"/>
  <c r="F168" i="59"/>
  <c r="E168" i="59"/>
  <c r="F167" i="59"/>
  <c r="E167" i="59"/>
  <c r="AR122" i="60" s="1"/>
  <c r="BA117" i="60" s="1"/>
  <c r="F166" i="59"/>
  <c r="E166" i="59" s="1"/>
  <c r="AR118" i="60" s="1"/>
  <c r="BA115" i="60" s="1"/>
  <c r="F165" i="59"/>
  <c r="E165" i="59"/>
  <c r="F164" i="59"/>
  <c r="E164" i="59"/>
  <c r="AR120" i="60" s="1"/>
  <c r="BA116" i="60" s="1"/>
  <c r="F163" i="59"/>
  <c r="E163" i="59" s="1"/>
  <c r="AR126" i="60" s="1"/>
  <c r="BA119" i="60" s="1"/>
  <c r="F162" i="59"/>
  <c r="E162" i="59"/>
  <c r="AR123" i="60" s="1"/>
  <c r="AT118" i="60" s="1"/>
  <c r="F161" i="59"/>
  <c r="E161" i="59"/>
  <c r="F160" i="59"/>
  <c r="E160" i="59" s="1"/>
  <c r="F159" i="59"/>
  <c r="E159" i="59"/>
  <c r="F158" i="59"/>
  <c r="E158" i="59" s="1"/>
  <c r="F157" i="59"/>
  <c r="E157" i="59"/>
  <c r="F156" i="59"/>
  <c r="E156" i="59" s="1"/>
  <c r="F155" i="59"/>
  <c r="E155" i="59" s="1"/>
  <c r="F154" i="59"/>
  <c r="E154" i="59"/>
  <c r="F153" i="59"/>
  <c r="E153" i="59" s="1"/>
  <c r="F152" i="59"/>
  <c r="E152" i="59"/>
  <c r="F151" i="59"/>
  <c r="E151" i="59" s="1"/>
  <c r="F150" i="59"/>
  <c r="E150" i="59" s="1"/>
  <c r="F149" i="59"/>
  <c r="E149" i="59"/>
  <c r="BD5" i="60" s="1"/>
  <c r="F148" i="59"/>
  <c r="E148" i="59" s="1"/>
  <c r="F147" i="59"/>
  <c r="E147" i="59" s="1"/>
  <c r="F146" i="59"/>
  <c r="E146" i="59"/>
  <c r="F145" i="59"/>
  <c r="E145" i="59"/>
  <c r="F144" i="59"/>
  <c r="E144" i="59" s="1"/>
  <c r="F143" i="59"/>
  <c r="E143" i="59"/>
  <c r="F142" i="59"/>
  <c r="E142" i="59" s="1"/>
  <c r="F141" i="59"/>
  <c r="E141" i="59"/>
  <c r="F140" i="59"/>
  <c r="E140" i="59" s="1"/>
  <c r="AR116" i="60" s="1"/>
  <c r="BA114" i="60" s="1"/>
  <c r="F139" i="59"/>
  <c r="E139" i="59" s="1"/>
  <c r="AR125" i="60" s="1"/>
  <c r="AT119" i="60" s="1"/>
  <c r="F138" i="59"/>
  <c r="E138" i="59"/>
  <c r="AR127" i="60" s="1"/>
  <c r="AT120" i="60" s="1"/>
  <c r="F137" i="59"/>
  <c r="E137" i="59"/>
  <c r="AR114" i="60" s="1"/>
  <c r="BA113" i="60" s="1"/>
  <c r="F136" i="59"/>
  <c r="E136" i="59"/>
  <c r="F135" i="59"/>
  <c r="E135" i="59" s="1"/>
  <c r="F134" i="59"/>
  <c r="E134" i="59" s="1"/>
  <c r="F133" i="59"/>
  <c r="E133" i="59"/>
  <c r="F132" i="59"/>
  <c r="E132" i="59"/>
  <c r="F131" i="59"/>
  <c r="E131" i="59" s="1"/>
  <c r="F130" i="59"/>
  <c r="E130" i="59"/>
  <c r="F129" i="59"/>
  <c r="E129" i="59"/>
  <c r="F128" i="59"/>
  <c r="E128" i="59"/>
  <c r="F127" i="59"/>
  <c r="E127" i="59"/>
  <c r="F126" i="59"/>
  <c r="E126" i="59" s="1"/>
  <c r="F125" i="59"/>
  <c r="E125" i="59"/>
  <c r="F124" i="59"/>
  <c r="E124" i="59"/>
  <c r="F122" i="59"/>
  <c r="E122" i="59" s="1"/>
  <c r="Z120" i="60" s="1"/>
  <c r="AI116" i="60" s="1"/>
  <c r="F121" i="59"/>
  <c r="E121" i="59"/>
  <c r="Z122" i="60" s="1"/>
  <c r="AI117" i="60" s="1"/>
  <c r="F120" i="59"/>
  <c r="E120" i="59"/>
  <c r="F119" i="59"/>
  <c r="E119" i="59"/>
  <c r="F118" i="59"/>
  <c r="E118" i="59"/>
  <c r="Z127" i="60" s="1"/>
  <c r="AB120" i="60" s="1"/>
  <c r="F117" i="59"/>
  <c r="E117" i="59" s="1"/>
  <c r="Z114" i="60" s="1"/>
  <c r="AI113" i="60" s="1"/>
  <c r="F116" i="59"/>
  <c r="E116" i="59"/>
  <c r="Z116" i="60" s="1"/>
  <c r="AI114" i="60" s="1"/>
  <c r="F115" i="59"/>
  <c r="E115" i="59"/>
  <c r="F114" i="59"/>
  <c r="E114" i="59" s="1"/>
  <c r="F113" i="59"/>
  <c r="E113" i="59"/>
  <c r="F112" i="59"/>
  <c r="E112" i="59"/>
  <c r="F111" i="59"/>
  <c r="E111" i="59"/>
  <c r="F110" i="59"/>
  <c r="E110" i="59"/>
  <c r="F109" i="59"/>
  <c r="E109" i="59" s="1"/>
  <c r="F108" i="59"/>
  <c r="E108" i="59"/>
  <c r="F107" i="59"/>
  <c r="E107" i="59"/>
  <c r="F106" i="59"/>
  <c r="E106" i="59" s="1"/>
  <c r="F105" i="59"/>
  <c r="E105" i="59"/>
  <c r="F104" i="59"/>
  <c r="E104" i="59" s="1"/>
  <c r="F103" i="59"/>
  <c r="E103" i="59"/>
  <c r="F102" i="59"/>
  <c r="E102" i="59"/>
  <c r="F101" i="59"/>
  <c r="E101" i="59" s="1"/>
  <c r="F100" i="59"/>
  <c r="E100" i="59"/>
  <c r="F99" i="59"/>
  <c r="E99" i="59"/>
  <c r="H115" i="60" s="1"/>
  <c r="J114" i="60" s="1"/>
  <c r="F98" i="59"/>
  <c r="E98" i="59" s="1"/>
  <c r="H117" i="60" s="1"/>
  <c r="J115" i="60" s="1"/>
  <c r="F97" i="59"/>
  <c r="E97" i="59"/>
  <c r="F96" i="59"/>
  <c r="E96" i="59"/>
  <c r="H123" i="60" s="1"/>
  <c r="J118" i="60" s="1"/>
  <c r="F95" i="59"/>
  <c r="E95" i="59" s="1"/>
  <c r="H125" i="60" s="1"/>
  <c r="J119" i="60" s="1"/>
  <c r="F94" i="59"/>
  <c r="E94" i="59"/>
  <c r="F93" i="59"/>
  <c r="E93" i="59" s="1"/>
  <c r="F92" i="59"/>
  <c r="E92" i="59"/>
  <c r="F91" i="59"/>
  <c r="E91" i="59" s="1"/>
  <c r="F90" i="59"/>
  <c r="E90" i="59" s="1"/>
  <c r="F89" i="59"/>
  <c r="E89" i="59"/>
  <c r="F88" i="59"/>
  <c r="E88" i="59" s="1"/>
  <c r="F87" i="59"/>
  <c r="E87" i="59"/>
  <c r="F86" i="59"/>
  <c r="E86" i="59" s="1"/>
  <c r="F85" i="59"/>
  <c r="E85" i="59" s="1"/>
  <c r="F84" i="59"/>
  <c r="E84" i="59"/>
  <c r="F83" i="59"/>
  <c r="E83" i="59" s="1"/>
  <c r="F82" i="59"/>
  <c r="E82" i="59" s="1"/>
  <c r="F81" i="59"/>
  <c r="E81" i="59"/>
  <c r="F80" i="59"/>
  <c r="E80" i="59"/>
  <c r="F79" i="59"/>
  <c r="E79" i="59" s="1"/>
  <c r="F78" i="59"/>
  <c r="E78" i="59"/>
  <c r="F77" i="59"/>
  <c r="E77" i="59" s="1"/>
  <c r="F76" i="59"/>
  <c r="E76" i="59"/>
  <c r="F75" i="59"/>
  <c r="E75" i="59" s="1"/>
  <c r="F74" i="59"/>
  <c r="E74" i="59" s="1"/>
  <c r="H113" i="60" s="1"/>
  <c r="J113" i="60" s="1"/>
  <c r="F73" i="59"/>
  <c r="E73" i="59"/>
  <c r="H118" i="60" s="1"/>
  <c r="Q115" i="60" s="1"/>
  <c r="F72" i="59"/>
  <c r="E72" i="59"/>
  <c r="H120" i="60" s="1"/>
  <c r="Q116" i="60" s="1"/>
  <c r="F71" i="59"/>
  <c r="E71" i="59"/>
  <c r="F70" i="59"/>
  <c r="E70" i="59" s="1"/>
  <c r="Z126" i="60" s="1"/>
  <c r="AI119" i="60" s="1"/>
  <c r="F69" i="59"/>
  <c r="E69" i="59" s="1"/>
  <c r="Z113" i="60" s="1"/>
  <c r="AB113" i="60" s="1"/>
  <c r="F68" i="59"/>
  <c r="E68" i="59"/>
  <c r="Z115" i="60" s="1"/>
  <c r="AB114" i="60" s="1"/>
  <c r="F67" i="59"/>
  <c r="E67" i="59"/>
  <c r="Z117" i="60" s="1"/>
  <c r="AB115" i="60" s="1"/>
  <c r="F66" i="59"/>
  <c r="E66" i="59" s="1"/>
  <c r="Z124" i="60" s="1"/>
  <c r="AI118" i="60" s="1"/>
  <c r="F65" i="59"/>
  <c r="E65" i="59"/>
  <c r="F64" i="59"/>
  <c r="E64" i="59"/>
  <c r="F63" i="59"/>
  <c r="E63" i="59"/>
  <c r="F62" i="59"/>
  <c r="E62" i="59"/>
  <c r="BD16" i="60" s="1"/>
  <c r="F61" i="59"/>
  <c r="E61" i="59" s="1"/>
  <c r="F60" i="59"/>
  <c r="E60" i="59"/>
  <c r="F59" i="59"/>
  <c r="E59" i="59"/>
  <c r="F58" i="59"/>
  <c r="E58" i="59" s="1"/>
  <c r="F57" i="59"/>
  <c r="E57" i="59"/>
  <c r="F56" i="59"/>
  <c r="E56" i="59"/>
  <c r="F55" i="59"/>
  <c r="E55" i="59"/>
  <c r="F54" i="59"/>
  <c r="E54" i="59"/>
  <c r="F53" i="59"/>
  <c r="E53" i="59" s="1"/>
  <c r="F52" i="59"/>
  <c r="E52" i="59"/>
  <c r="F51" i="59"/>
  <c r="E51" i="59"/>
  <c r="F50" i="59"/>
  <c r="E50" i="59" s="1"/>
  <c r="F49" i="59"/>
  <c r="E49" i="59"/>
  <c r="AR117" i="60" s="1"/>
  <c r="AT115" i="60" s="1"/>
  <c r="F48" i="59"/>
  <c r="E48" i="59"/>
  <c r="AR119" i="60" s="1"/>
  <c r="AT116" i="60" s="1"/>
  <c r="F47" i="59"/>
  <c r="E47" i="59"/>
  <c r="AR113" i="60" s="1"/>
  <c r="AT113" i="60" s="1"/>
  <c r="F46" i="59"/>
  <c r="E46" i="59"/>
  <c r="AR121" i="60" s="1"/>
  <c r="AT117" i="60" s="1"/>
  <c r="F45" i="59"/>
  <c r="E45" i="59" s="1"/>
  <c r="F44" i="59"/>
  <c r="E44" i="59"/>
  <c r="F43" i="59"/>
  <c r="E43" i="59"/>
  <c r="AR115" i="60" s="1"/>
  <c r="AT114" i="60" s="1"/>
  <c r="F42" i="59"/>
  <c r="E42" i="59" s="1"/>
  <c r="F41" i="59"/>
  <c r="E41" i="59"/>
  <c r="F40" i="59"/>
  <c r="E40" i="59" s="1"/>
  <c r="F39" i="59"/>
  <c r="E39" i="59"/>
  <c r="F38" i="59"/>
  <c r="E38" i="59"/>
  <c r="F37" i="59"/>
  <c r="E37" i="59" s="1"/>
  <c r="F36" i="59"/>
  <c r="E36" i="59"/>
  <c r="F35" i="59"/>
  <c r="E35" i="59"/>
  <c r="F34" i="59"/>
  <c r="E34" i="59" s="1"/>
  <c r="F33" i="59"/>
  <c r="E33" i="59"/>
  <c r="F32" i="59"/>
  <c r="E32" i="59"/>
  <c r="F31" i="59"/>
  <c r="E31" i="59" s="1"/>
  <c r="F30" i="59"/>
  <c r="E30" i="59"/>
  <c r="F29" i="59"/>
  <c r="E29" i="59" s="1"/>
  <c r="N28" i="59"/>
  <c r="M28" i="59"/>
  <c r="F28" i="59"/>
  <c r="E28" i="59" s="1"/>
  <c r="N27" i="59"/>
  <c r="M27" i="59"/>
  <c r="F27" i="59"/>
  <c r="E27" i="59"/>
  <c r="N26" i="59"/>
  <c r="M26" i="59"/>
  <c r="F26" i="59"/>
  <c r="E26" i="59"/>
  <c r="N25" i="59"/>
  <c r="M25" i="59"/>
  <c r="F25" i="59"/>
  <c r="E25" i="59" s="1"/>
  <c r="N24" i="59"/>
  <c r="M24" i="59"/>
  <c r="F24" i="59"/>
  <c r="E24" i="59"/>
  <c r="N23" i="59"/>
  <c r="M23" i="59"/>
  <c r="F23" i="59"/>
  <c r="E23" i="59"/>
  <c r="N22" i="59"/>
  <c r="M22" i="59"/>
  <c r="F22" i="59"/>
  <c r="E22" i="59"/>
  <c r="N21" i="59"/>
  <c r="M21" i="59"/>
  <c r="F21" i="59"/>
  <c r="E21" i="59" s="1"/>
  <c r="N20" i="59"/>
  <c r="M20" i="59"/>
  <c r="F20" i="59"/>
  <c r="E20" i="59" s="1"/>
  <c r="N19" i="59"/>
  <c r="M19" i="59"/>
  <c r="F19" i="59"/>
  <c r="E19" i="59"/>
  <c r="N18" i="59"/>
  <c r="M18" i="59"/>
  <c r="F18" i="59"/>
  <c r="E18" i="59"/>
  <c r="N17" i="59"/>
  <c r="M17" i="59"/>
  <c r="F17" i="59"/>
  <c r="E17" i="59" s="1"/>
  <c r="N16" i="59"/>
  <c r="M16" i="59"/>
  <c r="T62" i="60" s="1"/>
  <c r="AC61" i="60" s="1"/>
  <c r="F16" i="59"/>
  <c r="E16" i="59"/>
  <c r="H119" i="60" s="1"/>
  <c r="J116" i="60" s="1"/>
  <c r="N15" i="59"/>
  <c r="M15" i="59"/>
  <c r="B57" i="60" s="1"/>
  <c r="O51" i="60" s="1"/>
  <c r="F15" i="59"/>
  <c r="E15" i="59"/>
  <c r="N14" i="59"/>
  <c r="M14" i="59"/>
  <c r="F14" i="59"/>
  <c r="E14" i="59" s="1"/>
  <c r="H121" i="60" s="1"/>
  <c r="J117" i="60" s="1"/>
  <c r="N13" i="59"/>
  <c r="M13" i="59"/>
  <c r="F13" i="59"/>
  <c r="E13" i="59" s="1"/>
  <c r="H116" i="60" s="1"/>
  <c r="Q114" i="60" s="1"/>
  <c r="N12" i="59"/>
  <c r="M12" i="59"/>
  <c r="AL42" i="60" s="1"/>
  <c r="AU41" i="60" s="1"/>
  <c r="F12" i="59"/>
  <c r="E12" i="59" s="1"/>
  <c r="N11" i="59"/>
  <c r="M11" i="59"/>
  <c r="T37" i="60" s="1"/>
  <c r="AG31" i="60" s="1"/>
  <c r="F11" i="59"/>
  <c r="E11" i="59"/>
  <c r="N10" i="59"/>
  <c r="M10" i="59"/>
  <c r="F10" i="59"/>
  <c r="E10" i="59"/>
  <c r="H114" i="60" s="1"/>
  <c r="Q113" i="60" s="1"/>
  <c r="N9" i="59"/>
  <c r="M9" i="59"/>
  <c r="F9" i="59"/>
  <c r="E9" i="59" s="1"/>
  <c r="Z118" i="60" s="1"/>
  <c r="AI115" i="60" s="1"/>
  <c r="N8" i="59"/>
  <c r="M8" i="59"/>
  <c r="T22" i="60" s="1"/>
  <c r="AC21" i="60" s="1"/>
  <c r="F8" i="59"/>
  <c r="E8" i="59"/>
  <c r="Z125" i="60" s="1"/>
  <c r="AB119" i="60" s="1"/>
  <c r="N7" i="59"/>
  <c r="M7" i="59"/>
  <c r="B17" i="60" s="1"/>
  <c r="O11" i="60" s="1"/>
  <c r="F7" i="59"/>
  <c r="E7" i="59"/>
  <c r="Z119" i="60" s="1"/>
  <c r="AB116" i="60" s="1"/>
  <c r="N6" i="59"/>
  <c r="M6" i="59"/>
  <c r="T7" i="60" s="1"/>
  <c r="AG1" i="60" s="1"/>
  <c r="F6" i="59"/>
  <c r="E6" i="59"/>
  <c r="Z123" i="60" s="1"/>
  <c r="AB118" i="60" s="1"/>
  <c r="N5" i="59"/>
  <c r="M5" i="59"/>
  <c r="F5" i="59"/>
  <c r="E5" i="59" s="1"/>
  <c r="N4" i="59"/>
  <c r="M4" i="59"/>
  <c r="T2" i="60" s="1"/>
  <c r="AC1" i="60" s="1"/>
  <c r="F4" i="59"/>
  <c r="E4" i="59"/>
  <c r="F3" i="59"/>
  <c r="E3" i="59" s="1"/>
  <c r="Z121" i="60" s="1"/>
  <c r="AB117" i="60" s="1"/>
  <c r="BG23" i="60" l="1"/>
  <c r="BG34" i="60"/>
  <c r="BE2" i="60"/>
  <c r="BG5" i="60"/>
  <c r="BG6" i="60"/>
  <c r="BI24" i="60"/>
  <c r="BG3" i="60"/>
  <c r="BE24" i="60"/>
  <c r="BE56" i="60"/>
  <c r="BE42" i="60"/>
  <c r="BI52" i="60"/>
  <c r="BI73" i="60"/>
  <c r="BE63" i="60"/>
  <c r="Z66" i="60"/>
  <c r="Z65" i="60"/>
  <c r="Z64" i="60"/>
  <c r="Z63" i="60"/>
  <c r="Z62" i="60"/>
  <c r="BG76" i="60"/>
  <c r="BG85" i="60"/>
  <c r="T12" i="60"/>
  <c r="AC11" i="60" s="1"/>
  <c r="AL12" i="60"/>
  <c r="AU11" i="60" s="1"/>
  <c r="L123" i="60"/>
  <c r="AL87" i="60"/>
  <c r="AY81" i="60" s="1"/>
  <c r="T87" i="60"/>
  <c r="AG81" i="60" s="1"/>
  <c r="H122" i="60"/>
  <c r="Q117" i="60" s="1"/>
  <c r="BD117" i="60"/>
  <c r="AL2" i="60"/>
  <c r="AU1" i="60" s="1"/>
  <c r="BE6" i="60"/>
  <c r="BE13" i="60"/>
  <c r="BD29" i="60"/>
  <c r="BD30" i="60"/>
  <c r="BI36" i="60"/>
  <c r="BI82" i="60"/>
  <c r="AL52" i="60"/>
  <c r="AU51" i="60" s="1"/>
  <c r="B47" i="60"/>
  <c r="O41" i="60" s="1"/>
  <c r="T52" i="60"/>
  <c r="AC51" i="60" s="1"/>
  <c r="H6" i="60"/>
  <c r="BE34" i="60"/>
  <c r="BI54" i="60"/>
  <c r="BE64" i="60"/>
  <c r="AL32" i="60"/>
  <c r="AU31" i="60" s="1"/>
  <c r="B27" i="60"/>
  <c r="O21" i="60" s="1"/>
  <c r="AR35" i="60"/>
  <c r="AR36" i="60"/>
  <c r="AR32" i="60"/>
  <c r="AR33" i="60"/>
  <c r="BG52" i="60"/>
  <c r="H68" i="60"/>
  <c r="H71" i="60"/>
  <c r="H70" i="60"/>
  <c r="H69" i="60"/>
  <c r="H67" i="60"/>
  <c r="BE75" i="60"/>
  <c r="BD82" i="60"/>
  <c r="T72" i="60"/>
  <c r="AC71" i="60" s="1"/>
  <c r="AL72" i="60"/>
  <c r="AU71" i="60" s="1"/>
  <c r="BG44" i="60"/>
  <c r="BD23" i="60"/>
  <c r="T47" i="60"/>
  <c r="AG41" i="60" s="1"/>
  <c r="B52" i="60"/>
  <c r="K51" i="60" s="1"/>
  <c r="AL57" i="60"/>
  <c r="AY51" i="60" s="1"/>
  <c r="Z15" i="60"/>
  <c r="BE4" i="60"/>
  <c r="B12" i="60"/>
  <c r="K11" i="60" s="1"/>
  <c r="BK16" i="60"/>
  <c r="BM16" i="60" s="1"/>
  <c r="BD36" i="60"/>
  <c r="B67" i="60"/>
  <c r="O61" i="60" s="1"/>
  <c r="BG96" i="60"/>
  <c r="B102" i="60"/>
  <c r="K101" i="60" s="1"/>
  <c r="AV125" i="60"/>
  <c r="T102" i="60"/>
  <c r="AC101" i="60" s="1"/>
  <c r="H2" i="60"/>
  <c r="AL37" i="60"/>
  <c r="AY31" i="60" s="1"/>
  <c r="T27" i="60"/>
  <c r="AG21" i="60" s="1"/>
  <c r="B32" i="60"/>
  <c r="K31" i="60" s="1"/>
  <c r="BG4" i="60"/>
  <c r="BD7" i="60"/>
  <c r="BI5" i="60"/>
  <c r="BE22" i="60"/>
  <c r="BE54" i="60"/>
  <c r="BE62" i="60"/>
  <c r="BG14" i="60"/>
  <c r="BI42" i="60"/>
  <c r="H3" i="60"/>
  <c r="AR26" i="60"/>
  <c r="AR25" i="60"/>
  <c r="AR24" i="60"/>
  <c r="AR23" i="60"/>
  <c r="AL77" i="60"/>
  <c r="AY71" i="60" s="1"/>
  <c r="B72" i="60"/>
  <c r="K71" i="60" s="1"/>
  <c r="T67" i="60"/>
  <c r="AG61" i="60" s="1"/>
  <c r="H4" i="60"/>
  <c r="H10" i="60"/>
  <c r="H7" i="60"/>
  <c r="Z13" i="60"/>
  <c r="Z29" i="60"/>
  <c r="Z30" i="60"/>
  <c r="Z28" i="60"/>
  <c r="H32" i="60"/>
  <c r="H35" i="60"/>
  <c r="H36" i="60"/>
  <c r="H34" i="60"/>
  <c r="BE35" i="60"/>
  <c r="BI55" i="60"/>
  <c r="BG64" i="60"/>
  <c r="BI66" i="60"/>
  <c r="BD44" i="60"/>
  <c r="BE53" i="60"/>
  <c r="BE85" i="60"/>
  <c r="B2" i="60"/>
  <c r="K1" i="60" s="1"/>
  <c r="BG2" i="60"/>
  <c r="BK99" i="60" s="1"/>
  <c r="BM99" i="60" s="1"/>
  <c r="B7" i="60"/>
  <c r="O1" i="60" s="1"/>
  <c r="BE14" i="60"/>
  <c r="BE25" i="60"/>
  <c r="H38" i="60"/>
  <c r="H37" i="60"/>
  <c r="H40" i="60"/>
  <c r="BD41" i="60"/>
  <c r="BG43" i="60"/>
  <c r="BI45" i="60"/>
  <c r="AR49" i="60"/>
  <c r="AR51" i="60"/>
  <c r="AR48" i="60"/>
  <c r="AR50" i="60"/>
  <c r="AR47" i="60"/>
  <c r="H127" i="60"/>
  <c r="J120" i="60" s="1"/>
  <c r="BD120" i="60"/>
  <c r="L125" i="60"/>
  <c r="AL107" i="60"/>
  <c r="AY101" i="60" s="1"/>
  <c r="T107" i="60"/>
  <c r="AG101" i="60" s="1"/>
  <c r="BI2" i="60"/>
  <c r="BK49" i="60" s="1"/>
  <c r="BM49" i="60" s="1"/>
  <c r="BI14" i="60"/>
  <c r="BG24" i="60"/>
  <c r="BE32" i="60"/>
  <c r="BE33" i="60"/>
  <c r="BD109" i="60"/>
  <c r="AD124" i="60"/>
  <c r="B97" i="60"/>
  <c r="O91" i="60" s="1"/>
  <c r="AL92" i="60"/>
  <c r="AU91" i="60" s="1"/>
  <c r="BD18" i="60"/>
  <c r="BD19" i="60"/>
  <c r="BG22" i="60"/>
  <c r="AV123" i="60"/>
  <c r="B82" i="60"/>
  <c r="K81" i="60" s="1"/>
  <c r="T82" i="60"/>
  <c r="AC81" i="60" s="1"/>
  <c r="BE12" i="60"/>
  <c r="Z16" i="60"/>
  <c r="BG25" i="60"/>
  <c r="BI32" i="60"/>
  <c r="BI56" i="60"/>
  <c r="BG16" i="60"/>
  <c r="BI35" i="60"/>
  <c r="BI63" i="60"/>
  <c r="B62" i="60"/>
  <c r="K61" i="60" s="1"/>
  <c r="AL62" i="60"/>
  <c r="AU61" i="60" s="1"/>
  <c r="T42" i="60"/>
  <c r="AC41" i="60" s="1"/>
  <c r="B42" i="60"/>
  <c r="K41" i="60" s="1"/>
  <c r="L124" i="60"/>
  <c r="T97" i="60"/>
  <c r="AG91" i="60" s="1"/>
  <c r="AL97" i="60"/>
  <c r="AY91" i="60" s="1"/>
  <c r="T32" i="60"/>
  <c r="AC31" i="60" s="1"/>
  <c r="BG32" i="60"/>
  <c r="BE45" i="60"/>
  <c r="BE86" i="60"/>
  <c r="BI23" i="60"/>
  <c r="BK98" i="60" s="1"/>
  <c r="BM98" i="60" s="1"/>
  <c r="BD26" i="60"/>
  <c r="AL22" i="60"/>
  <c r="AU21" i="60" s="1"/>
  <c r="B22" i="60"/>
  <c r="K21" i="60" s="1"/>
  <c r="B87" i="60"/>
  <c r="O81" i="60" s="1"/>
  <c r="AL82" i="60"/>
  <c r="AU81" i="60" s="1"/>
  <c r="AD123" i="60"/>
  <c r="BD3" i="60"/>
  <c r="BI4" i="60"/>
  <c r="H8" i="60"/>
  <c r="BE15" i="60"/>
  <c r="BG12" i="60"/>
  <c r="BG26" i="60"/>
  <c r="BE46" i="60"/>
  <c r="BG55" i="60"/>
  <c r="BG56" i="60"/>
  <c r="BI62" i="60"/>
  <c r="BG13" i="60"/>
  <c r="BG15" i="60"/>
  <c r="Z26" i="60"/>
  <c r="Z36" i="60"/>
  <c r="Z43" i="60"/>
  <c r="BI46" i="60"/>
  <c r="AL47" i="60"/>
  <c r="AY41" i="60" s="1"/>
  <c r="AR57" i="60"/>
  <c r="AR59" i="60"/>
  <c r="BI65" i="60"/>
  <c r="BG72" i="60"/>
  <c r="BG82" i="60"/>
  <c r="BI96" i="60"/>
  <c r="BD91" i="60"/>
  <c r="BI102" i="60"/>
  <c r="Z25" i="60"/>
  <c r="B37" i="60"/>
  <c r="O31" i="60" s="1"/>
  <c r="Z48" i="60"/>
  <c r="BI83" i="60"/>
  <c r="BG94" i="60"/>
  <c r="Z71" i="60"/>
  <c r="Z67" i="60"/>
  <c r="Z70" i="60"/>
  <c r="BE76" i="60"/>
  <c r="BD80" i="60"/>
  <c r="BD83" i="60"/>
  <c r="BD106" i="60"/>
  <c r="Z35" i="60"/>
  <c r="BE55" i="60"/>
  <c r="Z56" i="60"/>
  <c r="AR66" i="60"/>
  <c r="AR65" i="60"/>
  <c r="AR64" i="60"/>
  <c r="AR63" i="60"/>
  <c r="AR62" i="60"/>
  <c r="BE65" i="60"/>
  <c r="BG73" i="60"/>
  <c r="AR79" i="60"/>
  <c r="AR81" i="60"/>
  <c r="AR78" i="60"/>
  <c r="AR77" i="60"/>
  <c r="AR80" i="60"/>
  <c r="BD79" i="60"/>
  <c r="BI84" i="60"/>
  <c r="Z88" i="60"/>
  <c r="Z91" i="60"/>
  <c r="Z87" i="60"/>
  <c r="BD107" i="60"/>
  <c r="Z22" i="60"/>
  <c r="AR27" i="60"/>
  <c r="H29" i="60"/>
  <c r="H51" i="60"/>
  <c r="H50" i="60"/>
  <c r="H47" i="60"/>
  <c r="H59" i="60"/>
  <c r="H61" i="60"/>
  <c r="AR58" i="60"/>
  <c r="H66" i="60"/>
  <c r="H65" i="60"/>
  <c r="H64" i="60"/>
  <c r="H63" i="60"/>
  <c r="BE73" i="60"/>
  <c r="BE92" i="60"/>
  <c r="BI92" i="60"/>
  <c r="BE95" i="60"/>
  <c r="BE105" i="60"/>
  <c r="BI115" i="60"/>
  <c r="T77" i="60"/>
  <c r="AG71" i="60" s="1"/>
  <c r="AL67" i="60"/>
  <c r="AY61" i="60" s="1"/>
  <c r="B77" i="60"/>
  <c r="O71" i="60" s="1"/>
  <c r="AV124" i="60"/>
  <c r="B92" i="60"/>
  <c r="K91" i="60" s="1"/>
  <c r="T92" i="60"/>
  <c r="AC91" i="60" s="1"/>
  <c r="AD125" i="60"/>
  <c r="B107" i="60"/>
  <c r="O101" i="60" s="1"/>
  <c r="AL102" i="60"/>
  <c r="AU101" i="60" s="1"/>
  <c r="H26" i="60"/>
  <c r="H25" i="60"/>
  <c r="H24" i="60"/>
  <c r="H23" i="60"/>
  <c r="BI34" i="60"/>
  <c r="BG102" i="60"/>
  <c r="BG104" i="60"/>
  <c r="Z2" i="60"/>
  <c r="BD31" i="60"/>
  <c r="Z41" i="60"/>
  <c r="Z37" i="60"/>
  <c r="BE43" i="60"/>
  <c r="Z45" i="60"/>
  <c r="BE84" i="60"/>
  <c r="BI85" i="60"/>
  <c r="Z34" i="60"/>
  <c r="AR43" i="60"/>
  <c r="BD49" i="60"/>
  <c r="H56" i="60"/>
  <c r="H55" i="60"/>
  <c r="H54" i="60"/>
  <c r="H53" i="60"/>
  <c r="H52" i="60"/>
  <c r="BD59" i="60"/>
  <c r="H86" i="60"/>
  <c r="H85" i="60"/>
  <c r="H84" i="60"/>
  <c r="H83" i="60"/>
  <c r="H82" i="60"/>
  <c r="BI93" i="60"/>
  <c r="BI94" i="60"/>
  <c r="H98" i="60"/>
  <c r="H97" i="60"/>
  <c r="H101" i="60"/>
  <c r="H99" i="60"/>
  <c r="AR56" i="60"/>
  <c r="AR55" i="60"/>
  <c r="AR54" i="60"/>
  <c r="AR53" i="60"/>
  <c r="AR52" i="60"/>
  <c r="BI64" i="60"/>
  <c r="H76" i="60"/>
  <c r="H75" i="60"/>
  <c r="H74" i="60"/>
  <c r="H73" i="60"/>
  <c r="BG74" i="60"/>
  <c r="Z50" i="60"/>
  <c r="Z49" i="60"/>
  <c r="BE52" i="60"/>
  <c r="Z58" i="60"/>
  <c r="Z61" i="60"/>
  <c r="Z60" i="60"/>
  <c r="Z68" i="60"/>
  <c r="Z69" i="60"/>
  <c r="AR76" i="60"/>
  <c r="AR75" i="60"/>
  <c r="AR74" i="60"/>
  <c r="AR73" i="60"/>
  <c r="AR72" i="60"/>
  <c r="BG113" i="60"/>
  <c r="Z3" i="60"/>
  <c r="BI3" i="60"/>
  <c r="BK82" i="60" s="1"/>
  <c r="BM82" i="60" s="1"/>
  <c r="Z4" i="60"/>
  <c r="Z5" i="60"/>
  <c r="BI6" i="60"/>
  <c r="BK97" i="60" s="1"/>
  <c r="BM97" i="60" s="1"/>
  <c r="H17" i="60"/>
  <c r="AR18" i="60"/>
  <c r="H42" i="60"/>
  <c r="Z44" i="60"/>
  <c r="T57" i="60"/>
  <c r="AG51" i="60" s="1"/>
  <c r="AR61" i="60"/>
  <c r="BE66" i="60"/>
  <c r="BE72" i="60"/>
  <c r="H81" i="60"/>
  <c r="H80" i="60"/>
  <c r="H77" i="60"/>
  <c r="H79" i="60"/>
  <c r="H78" i="60"/>
  <c r="BE74" i="60"/>
  <c r="AR29" i="60"/>
  <c r="BI86" i="60"/>
  <c r="BE93" i="60"/>
  <c r="BE94" i="60"/>
  <c r="BE102" i="60"/>
  <c r="AR103" i="60"/>
  <c r="H110" i="60"/>
  <c r="H107" i="60"/>
  <c r="H109" i="60"/>
  <c r="H108" i="60"/>
  <c r="BG115" i="60"/>
  <c r="AR93" i="60"/>
  <c r="H105" i="60"/>
  <c r="H104" i="60"/>
  <c r="Z96" i="60"/>
  <c r="Z95" i="60"/>
  <c r="Z94" i="60"/>
  <c r="Z93" i="60"/>
  <c r="BI103" i="60"/>
  <c r="Z83" i="60"/>
  <c r="Z84" i="60"/>
  <c r="Z85" i="60"/>
  <c r="AR99" i="60"/>
  <c r="BD77" i="60"/>
  <c r="AR98" i="60"/>
  <c r="BD99" i="60"/>
  <c r="AR100" i="60"/>
  <c r="H102" i="60"/>
  <c r="AR102" i="60"/>
  <c r="BE103" i="60"/>
  <c r="H111" i="60"/>
  <c r="BG114" i="60"/>
  <c r="BG103" i="60"/>
  <c r="AR106" i="60"/>
  <c r="BD118" i="60"/>
  <c r="Z92" i="60"/>
  <c r="Z97" i="60"/>
  <c r="Z101" i="60"/>
  <c r="BE116" i="60"/>
  <c r="BE115" i="60"/>
  <c r="BG92" i="60"/>
  <c r="Z103" i="60"/>
  <c r="Z104" i="60"/>
  <c r="Z102" i="60"/>
  <c r="H106" i="60"/>
  <c r="BD104" i="60"/>
  <c r="AR108" i="60"/>
  <c r="AR111" i="60"/>
  <c r="AR107" i="60"/>
  <c r="AR110" i="60"/>
  <c r="BE113" i="60"/>
  <c r="BG106" i="60"/>
  <c r="AR109" i="60"/>
  <c r="BD111" i="60"/>
  <c r="BD114" i="60"/>
  <c r="BI95" i="60"/>
  <c r="BE96" i="60"/>
  <c r="AR105" i="60"/>
  <c r="BG116" i="60"/>
  <c r="Z111" i="60"/>
  <c r="BE119" i="60"/>
  <c r="Z108" i="60"/>
  <c r="BI117" i="60"/>
  <c r="BO49" i="60" l="1"/>
  <c r="BN49" i="60"/>
  <c r="BO98" i="60"/>
  <c r="BN98" i="60"/>
  <c r="BO99" i="60"/>
  <c r="BN99" i="60"/>
  <c r="BO97" i="60"/>
  <c r="BN97" i="60"/>
  <c r="BO82" i="60"/>
  <c r="BN82" i="60"/>
  <c r="BD113" i="60"/>
  <c r="BK113" i="60"/>
  <c r="BM113" i="60" s="1"/>
  <c r="BK95" i="60"/>
  <c r="BM95" i="60" s="1"/>
  <c r="BD95" i="60"/>
  <c r="BK53" i="60"/>
  <c r="BM53" i="60" s="1"/>
  <c r="BD53" i="60"/>
  <c r="BK7" i="60"/>
  <c r="BM7" i="60" s="1"/>
  <c r="BK84" i="60"/>
  <c r="BM84" i="60" s="1"/>
  <c r="BD84" i="60"/>
  <c r="BK86" i="60"/>
  <c r="BM86" i="60" s="1"/>
  <c r="BD86" i="60"/>
  <c r="BK4" i="60"/>
  <c r="BM4" i="60" s="1"/>
  <c r="BD4" i="60"/>
  <c r="BK34" i="60"/>
  <c r="BM34" i="60" s="1"/>
  <c r="BD34" i="60"/>
  <c r="BK13" i="60"/>
  <c r="BM13" i="60" s="1"/>
  <c r="BD13" i="60"/>
  <c r="BK116" i="60"/>
  <c r="BM116" i="60" s="1"/>
  <c r="BD116" i="60"/>
  <c r="BK119" i="60"/>
  <c r="BM119" i="60" s="1"/>
  <c r="BD119" i="60"/>
  <c r="BK83" i="60"/>
  <c r="BM83" i="60" s="1"/>
  <c r="BK15" i="60"/>
  <c r="BM15" i="60" s="1"/>
  <c r="BD15" i="60"/>
  <c r="BK45" i="60"/>
  <c r="BM45" i="60" s="1"/>
  <c r="BD45" i="60"/>
  <c r="BK6" i="60"/>
  <c r="BM6" i="60" s="1"/>
  <c r="BD6" i="60"/>
  <c r="BK29" i="60"/>
  <c r="BM29" i="60" s="1"/>
  <c r="BK30" i="60"/>
  <c r="BM30" i="60" s="1"/>
  <c r="BK110" i="60"/>
  <c r="BM110" i="60" s="1"/>
  <c r="BK120" i="60"/>
  <c r="BM120" i="60" s="1"/>
  <c r="BK60" i="60"/>
  <c r="BM60" i="60" s="1"/>
  <c r="BD43" i="60"/>
  <c r="BK43" i="60"/>
  <c r="BM43" i="60" s="1"/>
  <c r="BK11" i="60"/>
  <c r="BM11" i="60" s="1"/>
  <c r="BK17" i="60"/>
  <c r="BM17" i="60" s="1"/>
  <c r="BK44" i="60"/>
  <c r="BM44" i="60" s="1"/>
  <c r="BK74" i="60"/>
  <c r="BM74" i="60" s="1"/>
  <c r="BD74" i="60"/>
  <c r="BK77" i="60"/>
  <c r="BM77" i="60" s="1"/>
  <c r="BK92" i="60"/>
  <c r="BM92" i="60" s="1"/>
  <c r="BD92" i="60"/>
  <c r="BK80" i="60"/>
  <c r="BM80" i="60" s="1"/>
  <c r="BK91" i="60"/>
  <c r="BM91" i="60" s="1"/>
  <c r="BK19" i="60"/>
  <c r="BM19" i="60" s="1"/>
  <c r="BK112" i="60"/>
  <c r="BM112" i="60" s="1"/>
  <c r="BK63" i="60"/>
  <c r="BM63" i="60" s="1"/>
  <c r="BD63" i="60"/>
  <c r="BK103" i="60"/>
  <c r="BM103" i="60" s="1"/>
  <c r="BD103" i="60"/>
  <c r="BD96" i="60"/>
  <c r="BK96" i="60"/>
  <c r="BM96" i="60" s="1"/>
  <c r="BK65" i="60"/>
  <c r="BM65" i="60" s="1"/>
  <c r="BD65" i="60"/>
  <c r="BK76" i="60"/>
  <c r="BM76" i="60" s="1"/>
  <c r="BD76" i="60"/>
  <c r="BK104" i="60"/>
  <c r="BM104" i="60" s="1"/>
  <c r="BK18" i="60"/>
  <c r="BM18" i="60" s="1"/>
  <c r="BK41" i="60"/>
  <c r="BM41" i="60" s="1"/>
  <c r="BK73" i="60"/>
  <c r="BM73" i="60" s="1"/>
  <c r="BD73" i="60"/>
  <c r="BK118" i="60"/>
  <c r="BM118" i="60" s="1"/>
  <c r="BK52" i="60"/>
  <c r="BM52" i="60" s="1"/>
  <c r="BD52" i="60"/>
  <c r="BK107" i="60"/>
  <c r="BM107" i="60" s="1"/>
  <c r="BK21" i="60"/>
  <c r="BM21" i="60" s="1"/>
  <c r="BK62" i="60"/>
  <c r="BM62" i="60" s="1"/>
  <c r="BD62" i="60"/>
  <c r="BK23" i="60"/>
  <c r="BM23" i="60" s="1"/>
  <c r="BK3" i="60"/>
  <c r="BM3" i="60" s="1"/>
  <c r="BK71" i="60"/>
  <c r="BM71" i="60" s="1"/>
  <c r="BK89" i="60"/>
  <c r="BM89" i="60" s="1"/>
  <c r="BK59" i="60"/>
  <c r="BM59" i="60" s="1"/>
  <c r="BK25" i="60"/>
  <c r="BM25" i="60" s="1"/>
  <c r="BD25" i="60"/>
  <c r="BK54" i="60"/>
  <c r="BM54" i="60" s="1"/>
  <c r="BD54" i="60"/>
  <c r="BK117" i="60"/>
  <c r="BM117" i="60" s="1"/>
  <c r="BK78" i="60"/>
  <c r="BM78" i="60" s="1"/>
  <c r="BK90" i="60"/>
  <c r="BM90" i="60" s="1"/>
  <c r="BK100" i="60"/>
  <c r="BM100" i="60" s="1"/>
  <c r="BK108" i="60"/>
  <c r="BM108" i="60" s="1"/>
  <c r="BK40" i="60"/>
  <c r="BM40" i="60" s="1"/>
  <c r="BK39" i="60"/>
  <c r="BM39" i="60" s="1"/>
  <c r="BK58" i="60"/>
  <c r="BM58" i="60" s="1"/>
  <c r="BK48" i="60"/>
  <c r="BM48" i="60" s="1"/>
  <c r="BK101" i="60"/>
  <c r="BM101" i="60" s="1"/>
  <c r="BK47" i="60"/>
  <c r="BM47" i="60" s="1"/>
  <c r="BK57" i="60"/>
  <c r="BM57" i="60" s="1"/>
  <c r="BK38" i="60"/>
  <c r="BM38" i="60" s="1"/>
  <c r="BK81" i="60"/>
  <c r="BM81" i="60" s="1"/>
  <c r="BD2" i="60"/>
  <c r="BK114" i="60"/>
  <c r="BM114" i="60" s="1"/>
  <c r="BK106" i="60"/>
  <c r="BM106" i="60" s="1"/>
  <c r="BK37" i="60"/>
  <c r="BM37" i="60" s="1"/>
  <c r="BK70" i="60"/>
  <c r="BM70" i="60" s="1"/>
  <c r="BK51" i="60"/>
  <c r="BM51" i="60" s="1"/>
  <c r="BK69" i="60"/>
  <c r="BM69" i="60" s="1"/>
  <c r="BK88" i="60"/>
  <c r="BM88" i="60" s="1"/>
  <c r="BK61" i="60"/>
  <c r="BM61" i="60" s="1"/>
  <c r="BK87" i="60"/>
  <c r="BM87" i="60" s="1"/>
  <c r="BK67" i="60"/>
  <c r="BM67" i="60" s="1"/>
  <c r="BK50" i="60"/>
  <c r="BM50" i="60" s="1"/>
  <c r="BK20" i="60"/>
  <c r="BM20" i="60" s="1"/>
  <c r="BK9" i="60"/>
  <c r="BM9" i="60" s="1"/>
  <c r="BK8" i="60"/>
  <c r="BM8" i="60" s="1"/>
  <c r="BK2" i="60"/>
  <c r="BK28" i="60"/>
  <c r="BM28" i="60" s="1"/>
  <c r="BK27" i="60"/>
  <c r="BM27" i="60" s="1"/>
  <c r="BK93" i="60"/>
  <c r="BM93" i="60" s="1"/>
  <c r="BD93" i="60"/>
  <c r="BK111" i="60"/>
  <c r="BM111" i="60" s="1"/>
  <c r="BK109" i="60"/>
  <c r="BM109" i="60" s="1"/>
  <c r="BK14" i="60"/>
  <c r="BM14" i="60" s="1"/>
  <c r="BD14" i="60"/>
  <c r="BD42" i="60"/>
  <c r="BK42" i="60"/>
  <c r="BM42" i="60" s="1"/>
  <c r="BK32" i="60"/>
  <c r="BM32" i="60" s="1"/>
  <c r="BD32" i="60"/>
  <c r="BK72" i="60"/>
  <c r="BM72" i="60" s="1"/>
  <c r="BD72" i="60"/>
  <c r="BK68" i="60"/>
  <c r="BM68" i="60" s="1"/>
  <c r="BK12" i="60"/>
  <c r="BM12" i="60" s="1"/>
  <c r="BD12" i="60"/>
  <c r="BK36" i="60"/>
  <c r="BM36" i="60" s="1"/>
  <c r="BD22" i="60"/>
  <c r="BK22" i="60"/>
  <c r="BM22" i="60" s="1"/>
  <c r="BK102" i="60"/>
  <c r="BM102" i="60" s="1"/>
  <c r="BD102" i="60"/>
  <c r="BK10" i="60"/>
  <c r="BM10" i="60" s="1"/>
  <c r="BK35" i="60"/>
  <c r="BM35" i="60" s="1"/>
  <c r="BD35" i="60"/>
  <c r="BK56" i="60"/>
  <c r="BM56" i="60" s="1"/>
  <c r="BD56" i="60"/>
  <c r="BO16" i="60"/>
  <c r="BN16" i="60"/>
  <c r="BK115" i="60"/>
  <c r="BM115" i="60" s="1"/>
  <c r="BD115" i="60"/>
  <c r="BK94" i="60"/>
  <c r="BM94" i="60" s="1"/>
  <c r="BD94" i="60"/>
  <c r="BK66" i="60"/>
  <c r="BM66" i="60" s="1"/>
  <c r="BD66" i="60"/>
  <c r="BK105" i="60"/>
  <c r="BM105" i="60" s="1"/>
  <c r="BD105" i="60"/>
  <c r="BK79" i="60"/>
  <c r="BM79" i="60" s="1"/>
  <c r="BK55" i="60"/>
  <c r="BM55" i="60" s="1"/>
  <c r="BD55" i="60"/>
  <c r="BK46" i="60"/>
  <c r="BM46" i="60" s="1"/>
  <c r="BD46" i="60"/>
  <c r="BK26" i="60"/>
  <c r="BM26" i="60" s="1"/>
  <c r="BK5" i="60"/>
  <c r="BM5" i="60" s="1"/>
  <c r="BK33" i="60"/>
  <c r="BM33" i="60" s="1"/>
  <c r="BD33" i="60"/>
  <c r="BK64" i="60"/>
  <c r="BM64" i="60" s="1"/>
  <c r="BD64" i="60"/>
  <c r="BK31" i="60"/>
  <c r="BM31" i="60" s="1"/>
  <c r="BK85" i="60"/>
  <c r="BM85" i="60" s="1"/>
  <c r="BD85" i="60"/>
  <c r="BK75" i="60"/>
  <c r="BM75" i="60" s="1"/>
  <c r="BD75" i="60"/>
  <c r="BK24" i="60"/>
  <c r="BM24" i="60" s="1"/>
  <c r="BD24" i="60"/>
  <c r="BO56" i="60" l="1"/>
  <c r="BN56" i="60"/>
  <c r="BO42" i="60"/>
  <c r="BN42" i="60"/>
  <c r="BN87" i="60"/>
  <c r="BO87" i="60"/>
  <c r="BN58" i="60"/>
  <c r="BO58" i="60"/>
  <c r="BN23" i="60"/>
  <c r="BO23" i="60"/>
  <c r="BO65" i="60"/>
  <c r="BN65" i="60"/>
  <c r="BN44" i="60"/>
  <c r="BO44" i="60"/>
  <c r="BO83" i="60"/>
  <c r="BN83" i="60"/>
  <c r="BO46" i="60"/>
  <c r="BN46" i="60"/>
  <c r="BO61" i="60"/>
  <c r="BN61" i="60"/>
  <c r="BO39" i="60"/>
  <c r="BN39" i="60"/>
  <c r="BO96" i="60"/>
  <c r="BN96" i="60"/>
  <c r="BO17" i="60"/>
  <c r="BN17" i="60"/>
  <c r="BO53" i="60"/>
  <c r="BN53" i="60"/>
  <c r="BO62" i="60"/>
  <c r="BN62" i="60"/>
  <c r="BO11" i="60"/>
  <c r="BN11" i="60"/>
  <c r="BO119" i="60"/>
  <c r="BN119" i="60"/>
  <c r="BO40" i="60"/>
  <c r="BN40" i="60"/>
  <c r="BO55" i="60"/>
  <c r="BN55" i="60"/>
  <c r="BO10" i="60"/>
  <c r="BN10" i="60"/>
  <c r="BO14" i="60"/>
  <c r="BN14" i="60"/>
  <c r="BO69" i="60"/>
  <c r="BN69" i="60"/>
  <c r="BO108" i="60"/>
  <c r="BN108" i="60"/>
  <c r="BO21" i="60"/>
  <c r="BN21" i="60"/>
  <c r="BN43" i="60"/>
  <c r="BO43" i="60"/>
  <c r="BO95" i="60"/>
  <c r="BN95" i="60"/>
  <c r="BO24" i="60"/>
  <c r="BN24" i="60"/>
  <c r="BO109" i="60"/>
  <c r="BN109" i="60"/>
  <c r="BO51" i="60"/>
  <c r="BN51" i="60"/>
  <c r="BO100" i="60"/>
  <c r="BN100" i="60"/>
  <c r="BO107" i="60"/>
  <c r="BN107" i="60"/>
  <c r="BO103" i="60"/>
  <c r="BN103" i="60"/>
  <c r="BO116" i="60"/>
  <c r="BN116" i="60"/>
  <c r="BN113" i="60"/>
  <c r="BO113" i="60"/>
  <c r="BO79" i="60"/>
  <c r="BN79" i="60"/>
  <c r="BN102" i="60"/>
  <c r="BO102" i="60"/>
  <c r="BN111" i="60"/>
  <c r="BO111" i="60"/>
  <c r="BO70" i="60"/>
  <c r="BN70" i="60"/>
  <c r="BN90" i="60"/>
  <c r="BO90" i="60"/>
  <c r="BO60" i="60"/>
  <c r="BN60" i="60"/>
  <c r="BO88" i="60"/>
  <c r="BN88" i="60"/>
  <c r="BO75" i="60"/>
  <c r="BN75" i="60"/>
  <c r="BO105" i="60"/>
  <c r="BN105" i="60"/>
  <c r="BO22" i="60"/>
  <c r="BN22" i="60"/>
  <c r="BO37" i="60"/>
  <c r="BN37" i="60"/>
  <c r="BO78" i="60"/>
  <c r="BN78" i="60"/>
  <c r="BO52" i="60"/>
  <c r="BN52" i="60"/>
  <c r="BO63" i="60"/>
  <c r="BN63" i="60"/>
  <c r="BN120" i="60"/>
  <c r="BO120" i="60"/>
  <c r="BO13" i="60"/>
  <c r="BN13" i="60"/>
  <c r="BO93" i="60"/>
  <c r="BN93" i="60"/>
  <c r="BO106" i="60"/>
  <c r="BN106" i="60"/>
  <c r="BO117" i="60"/>
  <c r="BN117" i="60"/>
  <c r="BO118" i="60"/>
  <c r="BN118" i="60"/>
  <c r="BO112" i="60"/>
  <c r="BN112" i="60"/>
  <c r="BO110" i="60"/>
  <c r="BN110" i="60"/>
  <c r="BO35" i="60"/>
  <c r="BN35" i="60"/>
  <c r="BO85" i="60"/>
  <c r="BN85" i="60"/>
  <c r="BO66" i="60"/>
  <c r="BN66" i="60"/>
  <c r="BO36" i="60"/>
  <c r="BN36" i="60"/>
  <c r="BN27" i="60"/>
  <c r="BO27" i="60"/>
  <c r="BO114" i="60"/>
  <c r="BN114" i="60"/>
  <c r="BO19" i="60"/>
  <c r="BN19" i="60"/>
  <c r="BO30" i="60"/>
  <c r="BN30" i="60"/>
  <c r="BO34" i="60"/>
  <c r="BN34" i="60"/>
  <c r="BO31" i="60"/>
  <c r="BN31" i="60"/>
  <c r="BN28" i="60"/>
  <c r="BO28" i="60"/>
  <c r="BO54" i="60"/>
  <c r="BN54" i="60"/>
  <c r="BO73" i="60"/>
  <c r="BN73" i="60"/>
  <c r="BO91" i="60"/>
  <c r="BN91" i="60"/>
  <c r="BO29" i="60"/>
  <c r="BN29" i="60"/>
  <c r="BO12" i="60"/>
  <c r="BN12" i="60"/>
  <c r="BO41" i="60"/>
  <c r="BN41" i="60"/>
  <c r="BO80" i="60"/>
  <c r="BN80" i="60"/>
  <c r="BO4" i="60"/>
  <c r="BN4" i="60"/>
  <c r="BO94" i="60"/>
  <c r="BN94" i="60"/>
  <c r="BO64" i="60"/>
  <c r="BN64" i="60"/>
  <c r="BO68" i="60"/>
  <c r="BN68" i="60"/>
  <c r="BN8" i="60"/>
  <c r="BO8" i="60"/>
  <c r="BO38" i="60"/>
  <c r="BN38" i="60"/>
  <c r="BO25" i="60"/>
  <c r="BN25" i="60"/>
  <c r="BN18" i="60"/>
  <c r="BO18" i="60"/>
  <c r="BO6" i="60"/>
  <c r="BN6" i="60"/>
  <c r="BN115" i="60"/>
  <c r="BO115" i="60"/>
  <c r="BN9" i="60"/>
  <c r="BO9" i="60"/>
  <c r="BO57" i="60"/>
  <c r="BN57" i="60"/>
  <c r="BO59" i="60"/>
  <c r="BN59" i="60"/>
  <c r="BO104" i="60"/>
  <c r="BN104" i="60"/>
  <c r="BN92" i="60"/>
  <c r="BO92" i="60"/>
  <c r="BO86" i="60"/>
  <c r="BN86" i="60"/>
  <c r="BO33" i="60"/>
  <c r="BN33" i="60"/>
  <c r="BO72" i="60"/>
  <c r="BN72" i="60"/>
  <c r="BO20" i="60"/>
  <c r="BN20" i="60"/>
  <c r="BO47" i="60"/>
  <c r="BN47" i="60"/>
  <c r="BO89" i="60"/>
  <c r="BN89" i="60"/>
  <c r="BO77" i="60"/>
  <c r="BN77" i="60"/>
  <c r="BO45" i="60"/>
  <c r="BN45" i="60"/>
  <c r="BM123" i="60"/>
  <c r="BM2" i="60"/>
  <c r="BN5" i="60"/>
  <c r="BO5" i="60"/>
  <c r="BO50" i="60"/>
  <c r="BN50" i="60"/>
  <c r="BO101" i="60"/>
  <c r="BN101" i="60"/>
  <c r="BO71" i="60"/>
  <c r="BN71" i="60"/>
  <c r="BO76" i="60"/>
  <c r="BN76" i="60"/>
  <c r="BO84" i="60"/>
  <c r="BN84" i="60"/>
  <c r="BN81" i="60"/>
  <c r="BO81" i="60"/>
  <c r="BN26" i="60"/>
  <c r="BO26" i="60"/>
  <c r="BO32" i="60"/>
  <c r="BN32" i="60"/>
  <c r="BO67" i="60"/>
  <c r="BN67" i="60"/>
  <c r="BN48" i="60"/>
  <c r="BO48" i="60"/>
  <c r="BO3" i="60"/>
  <c r="BN3" i="60"/>
  <c r="BN74" i="60"/>
  <c r="BO74" i="60"/>
  <c r="BO15" i="60"/>
  <c r="BN15" i="60"/>
  <c r="BO7" i="60"/>
  <c r="BN7" i="60"/>
  <c r="BN2" i="60" l="1"/>
  <c r="BO2" i="60"/>
  <c r="BQ2" i="60" s="1" a="1"/>
  <c r="BQ2" i="60" s="1"/>
  <c r="BI132" i="50" l="1"/>
  <c r="BG132" i="50"/>
  <c r="BE132" i="50"/>
  <c r="BI131" i="50"/>
  <c r="BG131" i="50"/>
  <c r="BE131" i="50"/>
  <c r="BI130" i="50"/>
  <c r="BG130" i="50"/>
  <c r="BE130" i="50"/>
  <c r="BI129" i="50"/>
  <c r="BG129" i="50"/>
  <c r="BE129" i="50"/>
  <c r="BI128" i="50"/>
  <c r="BG128" i="50"/>
  <c r="BE128" i="50"/>
  <c r="BI127" i="50"/>
  <c r="BG127" i="50"/>
  <c r="BE127" i="50"/>
  <c r="AQ127" i="50"/>
  <c r="AP127" i="50"/>
  <c r="AO127" i="50"/>
  <c r="Y127" i="50"/>
  <c r="X127" i="50"/>
  <c r="W127" i="50"/>
  <c r="G127" i="50"/>
  <c r="F127" i="50"/>
  <c r="E127" i="50"/>
  <c r="BI126" i="50"/>
  <c r="BG126" i="50"/>
  <c r="BE126" i="50"/>
  <c r="AQ126" i="50"/>
  <c r="AP126" i="50"/>
  <c r="AZ119" i="50" s="1"/>
  <c r="AO126" i="50"/>
  <c r="Y126" i="50"/>
  <c r="X126" i="50"/>
  <c r="AH119" i="50" s="1"/>
  <c r="W126" i="50"/>
  <c r="AG119" i="50" s="1"/>
  <c r="G126" i="50"/>
  <c r="BI125" i="50"/>
  <c r="BG125" i="50"/>
  <c r="BE125" i="50"/>
  <c r="AQ125" i="50"/>
  <c r="AP125" i="50"/>
  <c r="AO125" i="50"/>
  <c r="Y125" i="50"/>
  <c r="X125" i="50"/>
  <c r="AC119" i="50" s="1"/>
  <c r="W125" i="50"/>
  <c r="AD119" i="50" s="1"/>
  <c r="G125" i="50"/>
  <c r="F125" i="50"/>
  <c r="E125" i="50"/>
  <c r="BI124" i="50"/>
  <c r="BG124" i="50"/>
  <c r="BE124" i="50"/>
  <c r="AQ124" i="50"/>
  <c r="Y124" i="50"/>
  <c r="X124" i="50"/>
  <c r="W124" i="50"/>
  <c r="G124" i="50"/>
  <c r="BI123" i="50"/>
  <c r="BG123" i="50"/>
  <c r="BE123" i="50"/>
  <c r="AQ123" i="50"/>
  <c r="AP123" i="50"/>
  <c r="AU118" i="50" s="1"/>
  <c r="AO123" i="50"/>
  <c r="AC123" i="50"/>
  <c r="Y123" i="50"/>
  <c r="X123" i="50"/>
  <c r="W123" i="50"/>
  <c r="G123" i="50"/>
  <c r="F123" i="50"/>
  <c r="K118" i="50" s="1"/>
  <c r="E123" i="50"/>
  <c r="BI122" i="50"/>
  <c r="BG122" i="50"/>
  <c r="BE122" i="50"/>
  <c r="AQ122" i="50"/>
  <c r="AP122" i="50"/>
  <c r="AO122" i="50"/>
  <c r="Y122" i="50"/>
  <c r="X122" i="50"/>
  <c r="W122" i="50"/>
  <c r="G122" i="50"/>
  <c r="F122" i="50"/>
  <c r="E122" i="50"/>
  <c r="O117" i="50" s="1"/>
  <c r="BI121" i="50"/>
  <c r="BG121" i="50"/>
  <c r="BE121" i="50"/>
  <c r="AQ121" i="50"/>
  <c r="AP121" i="50"/>
  <c r="AO121" i="50"/>
  <c r="Y121" i="50"/>
  <c r="X121" i="50"/>
  <c r="W121" i="50"/>
  <c r="G121" i="50"/>
  <c r="F121" i="50"/>
  <c r="K117" i="50" s="1"/>
  <c r="E121" i="50"/>
  <c r="BI120" i="50"/>
  <c r="BE120" i="50"/>
  <c r="AV120" i="50"/>
  <c r="AU120" i="50"/>
  <c r="AQ120" i="50"/>
  <c r="AP120" i="50"/>
  <c r="AO120" i="50"/>
  <c r="AY116" i="50" s="1"/>
  <c r="AD120" i="50"/>
  <c r="AC120" i="50"/>
  <c r="Y120" i="50"/>
  <c r="X120" i="50"/>
  <c r="W120" i="50"/>
  <c r="AG116" i="50" s="1"/>
  <c r="L120" i="50"/>
  <c r="K120" i="50"/>
  <c r="G120" i="50"/>
  <c r="F120" i="50"/>
  <c r="E120" i="50"/>
  <c r="BG119" i="50"/>
  <c r="AY119" i="50"/>
  <c r="AV119" i="50"/>
  <c r="AU119" i="50"/>
  <c r="AQ119" i="50"/>
  <c r="AP119" i="50"/>
  <c r="AO119" i="50"/>
  <c r="Y119" i="50"/>
  <c r="X119" i="50"/>
  <c r="W119" i="50"/>
  <c r="Q119" i="50"/>
  <c r="P119" i="50"/>
  <c r="O119" i="50"/>
  <c r="L119" i="50"/>
  <c r="K119" i="50"/>
  <c r="G119" i="50"/>
  <c r="F119" i="50"/>
  <c r="E119" i="50"/>
  <c r="BI118" i="50"/>
  <c r="BG118" i="50"/>
  <c r="BA118" i="50"/>
  <c r="AZ118" i="50"/>
  <c r="AY118" i="50"/>
  <c r="AV118" i="50"/>
  <c r="AQ118" i="50"/>
  <c r="AP118" i="50"/>
  <c r="AO118" i="50"/>
  <c r="AH118" i="50"/>
  <c r="AG118" i="50"/>
  <c r="AD118" i="50"/>
  <c r="AC118" i="50"/>
  <c r="Y118" i="50"/>
  <c r="X118" i="50"/>
  <c r="AH115" i="50" s="1"/>
  <c r="W118" i="50"/>
  <c r="Q118" i="50"/>
  <c r="P118" i="50"/>
  <c r="O118" i="50"/>
  <c r="L118" i="50"/>
  <c r="G118" i="50"/>
  <c r="F118" i="50"/>
  <c r="E118" i="50"/>
  <c r="O115" i="50" s="1"/>
  <c r="BI117" i="50"/>
  <c r="AZ117" i="50"/>
  <c r="AY117" i="50"/>
  <c r="AV117" i="50"/>
  <c r="AU117" i="50"/>
  <c r="AQ117" i="50"/>
  <c r="AP117" i="50"/>
  <c r="AU115" i="50" s="1"/>
  <c r="AO117" i="50"/>
  <c r="AV115" i="50" s="1"/>
  <c r="AH117" i="50"/>
  <c r="AG117" i="50"/>
  <c r="AD117" i="50"/>
  <c r="BG117" i="50" s="1"/>
  <c r="AC117" i="50"/>
  <c r="Y117" i="50"/>
  <c r="X117" i="50"/>
  <c r="W117" i="50"/>
  <c r="P117" i="50"/>
  <c r="L117" i="50"/>
  <c r="G117" i="50"/>
  <c r="F117" i="50"/>
  <c r="K115" i="50" s="1"/>
  <c r="E117" i="50"/>
  <c r="AZ116" i="50"/>
  <c r="AV116" i="50"/>
  <c r="AU116" i="50"/>
  <c r="AQ116" i="50"/>
  <c r="AP116" i="50"/>
  <c r="AO116" i="50"/>
  <c r="AH116" i="50"/>
  <c r="AD116" i="50"/>
  <c r="AC116" i="50"/>
  <c r="Y116" i="50"/>
  <c r="X116" i="50"/>
  <c r="W116" i="50"/>
  <c r="AG114" i="50" s="1"/>
  <c r="P116" i="50"/>
  <c r="O116" i="50"/>
  <c r="L116" i="50"/>
  <c r="K116" i="50"/>
  <c r="G116" i="50"/>
  <c r="F116" i="50"/>
  <c r="E116" i="50"/>
  <c r="O114" i="50" s="1"/>
  <c r="AZ115" i="50"/>
  <c r="AY115" i="50"/>
  <c r="AQ115" i="50"/>
  <c r="AP115" i="50"/>
  <c r="AU114" i="50" s="1"/>
  <c r="AO115" i="50"/>
  <c r="AG115" i="50"/>
  <c r="AD115" i="50"/>
  <c r="AC115" i="50"/>
  <c r="Y115" i="50"/>
  <c r="X115" i="50"/>
  <c r="AC114" i="50" s="1"/>
  <c r="W115" i="50"/>
  <c r="P115" i="50"/>
  <c r="L115" i="50"/>
  <c r="G115" i="50"/>
  <c r="F115" i="50"/>
  <c r="E115" i="50"/>
  <c r="L114" i="50" s="1"/>
  <c r="AZ114" i="50"/>
  <c r="AY114" i="50"/>
  <c r="AV114" i="50"/>
  <c r="BI114" i="50" s="1"/>
  <c r="AQ114" i="50"/>
  <c r="AP114" i="50"/>
  <c r="AO114" i="50"/>
  <c r="AY113" i="50" s="1"/>
  <c r="AH114" i="50"/>
  <c r="AD114" i="50"/>
  <c r="Y114" i="50"/>
  <c r="X114" i="50"/>
  <c r="AH113" i="50" s="1"/>
  <c r="W114" i="50"/>
  <c r="P114" i="50"/>
  <c r="K114" i="50"/>
  <c r="G114" i="50"/>
  <c r="F114" i="50"/>
  <c r="E114" i="50"/>
  <c r="AZ113" i="50"/>
  <c r="AV113" i="50"/>
  <c r="AU113" i="50"/>
  <c r="AQ113" i="50"/>
  <c r="AP113" i="50"/>
  <c r="AO113" i="50"/>
  <c r="AG113" i="50"/>
  <c r="BG113" i="50" s="1"/>
  <c r="Y113" i="50"/>
  <c r="X113" i="50"/>
  <c r="AC113" i="50" s="1"/>
  <c r="W113" i="50"/>
  <c r="AD113" i="50" s="1"/>
  <c r="P113" i="50"/>
  <c r="O113" i="50"/>
  <c r="G113" i="50"/>
  <c r="F113" i="50"/>
  <c r="K113" i="50" s="1"/>
  <c r="E113" i="50"/>
  <c r="L113" i="50" s="1"/>
  <c r="BI112" i="50"/>
  <c r="BG112" i="50"/>
  <c r="BE112" i="50"/>
  <c r="BD112" i="50" s="1"/>
  <c r="BI111" i="50"/>
  <c r="BG111" i="50"/>
  <c r="BE111" i="50"/>
  <c r="AQ111" i="50"/>
  <c r="AP111" i="50"/>
  <c r="AZ106" i="50" s="1"/>
  <c r="AO111" i="50"/>
  <c r="Y111" i="50"/>
  <c r="X111" i="50"/>
  <c r="AH106" i="50" s="1"/>
  <c r="W111" i="50"/>
  <c r="G111" i="50"/>
  <c r="F111" i="50"/>
  <c r="E111" i="50"/>
  <c r="BI110" i="50"/>
  <c r="BG110" i="50"/>
  <c r="BE110" i="50"/>
  <c r="BD110" i="50"/>
  <c r="AQ110" i="50"/>
  <c r="AP110" i="50"/>
  <c r="AZ105" i="50" s="1"/>
  <c r="AO110" i="50"/>
  <c r="Y110" i="50"/>
  <c r="X110" i="50"/>
  <c r="W110" i="50"/>
  <c r="G110" i="50"/>
  <c r="F110" i="50"/>
  <c r="P105" i="50" s="1"/>
  <c r="E110" i="50"/>
  <c r="O105" i="50" s="1"/>
  <c r="BI109" i="50"/>
  <c r="BG109" i="50"/>
  <c r="BE109" i="50"/>
  <c r="BD109" i="50" s="1"/>
  <c r="AQ109" i="50"/>
  <c r="AP109" i="50"/>
  <c r="AO109" i="50"/>
  <c r="AY104" i="50" s="1"/>
  <c r="Y109" i="50"/>
  <c r="X109" i="50"/>
  <c r="AH104" i="50" s="1"/>
  <c r="W109" i="50"/>
  <c r="G109" i="50"/>
  <c r="F109" i="50"/>
  <c r="E109" i="50"/>
  <c r="O104" i="50" s="1"/>
  <c r="BI108" i="50"/>
  <c r="BG108" i="50"/>
  <c r="BE108" i="50"/>
  <c r="BD108" i="50"/>
  <c r="AQ108" i="50"/>
  <c r="AP108" i="50"/>
  <c r="AO108" i="50"/>
  <c r="Y108" i="50"/>
  <c r="X108" i="50"/>
  <c r="W108" i="50"/>
  <c r="G108" i="50"/>
  <c r="F108" i="50"/>
  <c r="E108" i="50"/>
  <c r="O103" i="50" s="1"/>
  <c r="BI107" i="50"/>
  <c r="BG107" i="50"/>
  <c r="BE107" i="50"/>
  <c r="BD107" i="50"/>
  <c r="AQ107" i="50"/>
  <c r="AP107" i="50"/>
  <c r="AO107" i="50"/>
  <c r="AK107" i="50"/>
  <c r="Y107" i="50"/>
  <c r="X107" i="50"/>
  <c r="AH102" i="50" s="1"/>
  <c r="W107" i="50"/>
  <c r="S107" i="50"/>
  <c r="G107" i="50"/>
  <c r="F107" i="50"/>
  <c r="P102" i="50" s="1"/>
  <c r="E107" i="50"/>
  <c r="A107" i="50"/>
  <c r="BG106" i="50"/>
  <c r="AY106" i="50"/>
  <c r="AU106" i="50"/>
  <c r="AR106" i="50"/>
  <c r="AQ106" i="50"/>
  <c r="AP106" i="50"/>
  <c r="AO106" i="50"/>
  <c r="AV106" i="50" s="1"/>
  <c r="AG106" i="50"/>
  <c r="AC106" i="50"/>
  <c r="Z106" i="50"/>
  <c r="Y106" i="50"/>
  <c r="X106" i="50"/>
  <c r="W106" i="50"/>
  <c r="AD106" i="50" s="1"/>
  <c r="P106" i="50"/>
  <c r="O106" i="50"/>
  <c r="K106" i="50"/>
  <c r="H106" i="50"/>
  <c r="G106" i="50"/>
  <c r="F106" i="50"/>
  <c r="E106" i="50"/>
  <c r="L106" i="50" s="1"/>
  <c r="BI105" i="50"/>
  <c r="AY105" i="50"/>
  <c r="AU105" i="50"/>
  <c r="AR105" i="50"/>
  <c r="AQ105" i="50"/>
  <c r="AP105" i="50"/>
  <c r="AO105" i="50"/>
  <c r="AV105" i="50" s="1"/>
  <c r="AH105" i="50"/>
  <c r="AG105" i="50"/>
  <c r="AD105" i="50"/>
  <c r="AC105" i="50"/>
  <c r="Z105" i="50"/>
  <c r="Y105" i="50"/>
  <c r="G105" i="50"/>
  <c r="F105" i="50"/>
  <c r="K105" i="50" s="1"/>
  <c r="E105" i="50"/>
  <c r="L105" i="50" s="1"/>
  <c r="BG104" i="50"/>
  <c r="BE104" i="50"/>
  <c r="AZ104" i="50"/>
  <c r="AQ104" i="50"/>
  <c r="AP104" i="50"/>
  <c r="AU104" i="50" s="1"/>
  <c r="AO104" i="50"/>
  <c r="AV104" i="50" s="1"/>
  <c r="AG104" i="50"/>
  <c r="Y104" i="50"/>
  <c r="X104" i="50"/>
  <c r="AC104" i="50" s="1"/>
  <c r="W104" i="50"/>
  <c r="AD104" i="50" s="1"/>
  <c r="P104" i="50"/>
  <c r="L104" i="50"/>
  <c r="K104" i="50"/>
  <c r="G104" i="50"/>
  <c r="BG103" i="50"/>
  <c r="AZ103" i="50"/>
  <c r="AY103" i="50"/>
  <c r="AU103" i="50"/>
  <c r="AQ103" i="50"/>
  <c r="AP103" i="50"/>
  <c r="AO103" i="50"/>
  <c r="AV103" i="50" s="1"/>
  <c r="AH103" i="50"/>
  <c r="AG103" i="50"/>
  <c r="AC103" i="50"/>
  <c r="Y103" i="50"/>
  <c r="X103" i="50"/>
  <c r="W103" i="50"/>
  <c r="AD103" i="50" s="1"/>
  <c r="P103" i="50"/>
  <c r="K103" i="50"/>
  <c r="G103" i="50"/>
  <c r="F103" i="50"/>
  <c r="E103" i="50"/>
  <c r="L103" i="50" s="1"/>
  <c r="BG102" i="50"/>
  <c r="AZ102" i="50"/>
  <c r="AY102" i="50"/>
  <c r="AU102" i="50"/>
  <c r="AQ102" i="50"/>
  <c r="AP102" i="50"/>
  <c r="AO102" i="50"/>
  <c r="AV102" i="50" s="1"/>
  <c r="AK102" i="50"/>
  <c r="AG102" i="50"/>
  <c r="AC102" i="50"/>
  <c r="Y102" i="50"/>
  <c r="X102" i="50"/>
  <c r="W102" i="50"/>
  <c r="AD102" i="50" s="1"/>
  <c r="S102" i="50"/>
  <c r="Z103" i="50" s="1"/>
  <c r="O102" i="50"/>
  <c r="K102" i="50"/>
  <c r="G102" i="50"/>
  <c r="F102" i="50"/>
  <c r="E102" i="50"/>
  <c r="L102" i="50" s="1"/>
  <c r="A102" i="50"/>
  <c r="BI101" i="50"/>
  <c r="BG101" i="50"/>
  <c r="BE101" i="50"/>
  <c r="BD101" i="50"/>
  <c r="AQ101" i="50"/>
  <c r="Y101" i="50"/>
  <c r="X101" i="50"/>
  <c r="AH96" i="50" s="1"/>
  <c r="W101" i="50"/>
  <c r="G101" i="50"/>
  <c r="F101" i="50"/>
  <c r="E101" i="50"/>
  <c r="O96" i="50" s="1"/>
  <c r="BI100" i="50"/>
  <c r="BG100" i="50"/>
  <c r="BE100" i="50"/>
  <c r="BD100" i="50"/>
  <c r="AQ100" i="50"/>
  <c r="AP100" i="50"/>
  <c r="AZ95" i="50" s="1"/>
  <c r="AO100" i="50"/>
  <c r="Z100" i="50"/>
  <c r="Y100" i="50"/>
  <c r="G100" i="50"/>
  <c r="F100" i="50"/>
  <c r="E100" i="50"/>
  <c r="BI99" i="50"/>
  <c r="BG99" i="50"/>
  <c r="BE99" i="50"/>
  <c r="BD99" i="50"/>
  <c r="AR99" i="50"/>
  <c r="AQ99" i="50"/>
  <c r="Z99" i="50"/>
  <c r="Y99" i="50"/>
  <c r="G99" i="50"/>
  <c r="F99" i="50"/>
  <c r="E99" i="50"/>
  <c r="O94" i="50" s="1"/>
  <c r="BI98" i="50"/>
  <c r="BG98" i="50"/>
  <c r="BE98" i="50"/>
  <c r="BD98" i="50"/>
  <c r="AQ98" i="50"/>
  <c r="AP98" i="50"/>
  <c r="AZ93" i="50" s="1"/>
  <c r="AO98" i="50"/>
  <c r="Y98" i="50"/>
  <c r="X98" i="50"/>
  <c r="W98" i="50"/>
  <c r="AG93" i="50" s="1"/>
  <c r="H98" i="50"/>
  <c r="G98" i="50"/>
  <c r="F98" i="50"/>
  <c r="E98" i="50"/>
  <c r="BI97" i="50"/>
  <c r="BG97" i="50"/>
  <c r="BE97" i="50"/>
  <c r="BD97" i="50" s="1"/>
  <c r="AQ97" i="50"/>
  <c r="AP97" i="50"/>
  <c r="AO97" i="50"/>
  <c r="AK97" i="50"/>
  <c r="Y97" i="50"/>
  <c r="X97" i="50"/>
  <c r="W97" i="50"/>
  <c r="S97" i="50"/>
  <c r="G97" i="50"/>
  <c r="F97" i="50"/>
  <c r="E97" i="50"/>
  <c r="O92" i="50" s="1"/>
  <c r="A97" i="50"/>
  <c r="BG96" i="50"/>
  <c r="AZ96" i="50"/>
  <c r="AY96" i="50"/>
  <c r="AV96" i="50"/>
  <c r="AU96" i="50"/>
  <c r="AQ96" i="50"/>
  <c r="AP96" i="50"/>
  <c r="AO96" i="50"/>
  <c r="AG96" i="50"/>
  <c r="AC96" i="50"/>
  <c r="Y96" i="50"/>
  <c r="X96" i="50"/>
  <c r="W96" i="50"/>
  <c r="AD96" i="50" s="1"/>
  <c r="P96" i="50"/>
  <c r="L96" i="50"/>
  <c r="K96" i="50"/>
  <c r="H96" i="50"/>
  <c r="G96" i="50"/>
  <c r="F96" i="50"/>
  <c r="E96" i="50"/>
  <c r="AY95" i="50"/>
  <c r="AU95" i="50"/>
  <c r="AR95" i="50"/>
  <c r="AQ95" i="50"/>
  <c r="AP95" i="50"/>
  <c r="AO95" i="50"/>
  <c r="AV95" i="50" s="1"/>
  <c r="AH95" i="50"/>
  <c r="AG95" i="50"/>
  <c r="AC95" i="50"/>
  <c r="Y95" i="50"/>
  <c r="X95" i="50"/>
  <c r="W95" i="50"/>
  <c r="AD95" i="50" s="1"/>
  <c r="P95" i="50"/>
  <c r="O95" i="50"/>
  <c r="K95" i="50"/>
  <c r="H95" i="50"/>
  <c r="G95" i="50"/>
  <c r="F95" i="50"/>
  <c r="E95" i="50"/>
  <c r="L95" i="50" s="1"/>
  <c r="AZ94" i="50"/>
  <c r="AY94" i="50"/>
  <c r="AU94" i="50"/>
  <c r="AQ94" i="50"/>
  <c r="AP94" i="50"/>
  <c r="AO94" i="50"/>
  <c r="AV94" i="50" s="1"/>
  <c r="AH94" i="50"/>
  <c r="AG94" i="50"/>
  <c r="AD94" i="50"/>
  <c r="AC94" i="50"/>
  <c r="Y94" i="50"/>
  <c r="X94" i="50"/>
  <c r="W94" i="50"/>
  <c r="P94" i="50"/>
  <c r="L94" i="50"/>
  <c r="K94" i="50"/>
  <c r="H94" i="50"/>
  <c r="G94" i="50"/>
  <c r="F94" i="50"/>
  <c r="E94" i="50"/>
  <c r="AY93" i="50"/>
  <c r="AU93" i="50"/>
  <c r="AQ93" i="50"/>
  <c r="AP93" i="50"/>
  <c r="AO93" i="50"/>
  <c r="AV93" i="50" s="1"/>
  <c r="AH93" i="50"/>
  <c r="AD93" i="50"/>
  <c r="AC93" i="50"/>
  <c r="Y93" i="50"/>
  <c r="X93" i="50"/>
  <c r="W93" i="50"/>
  <c r="P93" i="50"/>
  <c r="O93" i="50"/>
  <c r="L93" i="50"/>
  <c r="K93" i="50"/>
  <c r="G93" i="50"/>
  <c r="F93" i="50"/>
  <c r="E93" i="50"/>
  <c r="AZ92" i="50"/>
  <c r="AY92" i="50"/>
  <c r="AU92" i="50"/>
  <c r="AR92" i="50"/>
  <c r="AQ92" i="50"/>
  <c r="AP92" i="50"/>
  <c r="AO92" i="50"/>
  <c r="AV92" i="50" s="1"/>
  <c r="AK92" i="50"/>
  <c r="AR96" i="50" s="1"/>
  <c r="AH92" i="50"/>
  <c r="AG92" i="50"/>
  <c r="AC92" i="50"/>
  <c r="Y92" i="50"/>
  <c r="X92" i="50"/>
  <c r="W92" i="50"/>
  <c r="AD92" i="50" s="1"/>
  <c r="S92" i="50"/>
  <c r="P92" i="50"/>
  <c r="G92" i="50"/>
  <c r="F92" i="50"/>
  <c r="K92" i="50" s="1"/>
  <c r="E92" i="50"/>
  <c r="L92" i="50" s="1"/>
  <c r="A92" i="50"/>
  <c r="H92" i="50" s="1"/>
  <c r="BI91" i="50"/>
  <c r="BG91" i="50"/>
  <c r="BE91" i="50"/>
  <c r="BD91" i="50"/>
  <c r="AQ91" i="50"/>
  <c r="AP91" i="50"/>
  <c r="AZ86" i="50" s="1"/>
  <c r="AO91" i="50"/>
  <c r="Y91" i="50"/>
  <c r="X91" i="50"/>
  <c r="AH86" i="50" s="1"/>
  <c r="W91" i="50"/>
  <c r="G91" i="50"/>
  <c r="F91" i="50"/>
  <c r="E91" i="50"/>
  <c r="BI90" i="50"/>
  <c r="BG90" i="50"/>
  <c r="BE90" i="50"/>
  <c r="BD90" i="50"/>
  <c r="AR90" i="50"/>
  <c r="AQ90" i="50"/>
  <c r="AP90" i="50"/>
  <c r="AO90" i="50"/>
  <c r="Y90" i="50"/>
  <c r="X90" i="50"/>
  <c r="W90" i="50"/>
  <c r="G90" i="50"/>
  <c r="F90" i="50"/>
  <c r="P85" i="50" s="1"/>
  <c r="E90" i="50"/>
  <c r="BI89" i="50"/>
  <c r="BG89" i="50"/>
  <c r="BE89" i="50"/>
  <c r="AQ89" i="50"/>
  <c r="AP89" i="50"/>
  <c r="AO89" i="50"/>
  <c r="AY84" i="50" s="1"/>
  <c r="Z89" i="50"/>
  <c r="Y89" i="50"/>
  <c r="X89" i="50"/>
  <c r="AH84" i="50" s="1"/>
  <c r="W89" i="50"/>
  <c r="G89" i="50"/>
  <c r="F89" i="50"/>
  <c r="E89" i="50"/>
  <c r="BI88" i="50"/>
  <c r="BG88" i="50"/>
  <c r="BE88" i="50"/>
  <c r="BD88" i="50"/>
  <c r="AR88" i="50"/>
  <c r="AQ88" i="50"/>
  <c r="AP88" i="50"/>
  <c r="AZ83" i="50" s="1"/>
  <c r="AO88" i="50"/>
  <c r="AY83" i="50" s="1"/>
  <c r="Y88" i="50"/>
  <c r="X88" i="50"/>
  <c r="W88" i="50"/>
  <c r="G88" i="50"/>
  <c r="F88" i="50"/>
  <c r="P83" i="50" s="1"/>
  <c r="E88" i="50"/>
  <c r="O83" i="50" s="1"/>
  <c r="BI87" i="50"/>
  <c r="BG87" i="50"/>
  <c r="BE87" i="50"/>
  <c r="AR87" i="50"/>
  <c r="AQ87" i="50"/>
  <c r="AP87" i="50"/>
  <c r="AZ82" i="50" s="1"/>
  <c r="AO87" i="50"/>
  <c r="AY82" i="50" s="1"/>
  <c r="AK87" i="50"/>
  <c r="AR91" i="50" s="1"/>
  <c r="Z87" i="50"/>
  <c r="Y87" i="50"/>
  <c r="X87" i="50"/>
  <c r="W87" i="50"/>
  <c r="AG82" i="50" s="1"/>
  <c r="S87" i="50"/>
  <c r="Z91" i="50" s="1"/>
  <c r="G87" i="50"/>
  <c r="F87" i="50"/>
  <c r="E87" i="50"/>
  <c r="O82" i="50" s="1"/>
  <c r="A87" i="50"/>
  <c r="H90" i="50" s="1"/>
  <c r="BI86" i="50"/>
  <c r="AY86" i="50"/>
  <c r="AU86" i="50"/>
  <c r="AQ86" i="50"/>
  <c r="AP86" i="50"/>
  <c r="AO86" i="50"/>
  <c r="AV86" i="50" s="1"/>
  <c r="AG86" i="50"/>
  <c r="AD86" i="50"/>
  <c r="Y86" i="50"/>
  <c r="X86" i="50"/>
  <c r="AC86" i="50" s="1"/>
  <c r="W86" i="50"/>
  <c r="P86" i="50"/>
  <c r="O86" i="50"/>
  <c r="K86" i="50"/>
  <c r="G86" i="50"/>
  <c r="F86" i="50"/>
  <c r="E86" i="50"/>
  <c r="L86" i="50" s="1"/>
  <c r="BE85" i="50"/>
  <c r="AZ85" i="50"/>
  <c r="AY85" i="50"/>
  <c r="AU85" i="50"/>
  <c r="AQ85" i="50"/>
  <c r="AP85" i="50"/>
  <c r="AO85" i="50"/>
  <c r="AV85" i="50" s="1"/>
  <c r="AH85" i="50"/>
  <c r="AG85" i="50"/>
  <c r="AD85" i="50"/>
  <c r="Y85" i="50"/>
  <c r="X85" i="50"/>
  <c r="AC85" i="50" s="1"/>
  <c r="W85" i="50"/>
  <c r="O85" i="50"/>
  <c r="K85" i="50"/>
  <c r="G85" i="50"/>
  <c r="F85" i="50"/>
  <c r="E85" i="50"/>
  <c r="L85" i="50" s="1"/>
  <c r="BE84" i="50"/>
  <c r="AZ84" i="50"/>
  <c r="AU84" i="50"/>
  <c r="AQ84" i="50"/>
  <c r="AP84" i="50"/>
  <c r="AO84" i="50"/>
  <c r="AV84" i="50" s="1"/>
  <c r="AG84" i="50"/>
  <c r="AD84" i="50"/>
  <c r="Y84" i="50"/>
  <c r="X84" i="50"/>
  <c r="AC84" i="50" s="1"/>
  <c r="W84" i="50"/>
  <c r="P84" i="50"/>
  <c r="O84" i="50"/>
  <c r="K84" i="50"/>
  <c r="G84" i="50"/>
  <c r="F84" i="50"/>
  <c r="E84" i="50"/>
  <c r="L84" i="50" s="1"/>
  <c r="BG83" i="50"/>
  <c r="AU83" i="50"/>
  <c r="AQ83" i="50"/>
  <c r="AP83" i="50"/>
  <c r="AO83" i="50"/>
  <c r="AV83" i="50" s="1"/>
  <c r="AH83" i="50"/>
  <c r="AG83" i="50"/>
  <c r="AD83" i="50"/>
  <c r="Y83" i="50"/>
  <c r="X83" i="50"/>
  <c r="AC83" i="50" s="1"/>
  <c r="W83" i="50"/>
  <c r="K83" i="50"/>
  <c r="G83" i="50"/>
  <c r="F83" i="50"/>
  <c r="E83" i="50"/>
  <c r="L83" i="50" s="1"/>
  <c r="BG82" i="50"/>
  <c r="BE82" i="50"/>
  <c r="AU82" i="50"/>
  <c r="AQ82" i="50"/>
  <c r="AP82" i="50"/>
  <c r="AO82" i="50"/>
  <c r="AV82" i="50" s="1"/>
  <c r="AK82" i="50"/>
  <c r="AR86" i="50" s="1"/>
  <c r="AH82" i="50"/>
  <c r="AD82" i="50"/>
  <c r="AC82" i="50"/>
  <c r="Z82" i="50"/>
  <c r="Y82" i="50"/>
  <c r="X82" i="50"/>
  <c r="W82" i="50"/>
  <c r="S82" i="50"/>
  <c r="P82" i="50"/>
  <c r="L82" i="50"/>
  <c r="G82" i="50"/>
  <c r="F82" i="50"/>
  <c r="K82" i="50" s="1"/>
  <c r="E82" i="50"/>
  <c r="A82" i="50"/>
  <c r="H82" i="50" s="1"/>
  <c r="BI81" i="50"/>
  <c r="BG81" i="50"/>
  <c r="BE81" i="50"/>
  <c r="BD81" i="50" s="1"/>
  <c r="AQ81" i="50"/>
  <c r="AP81" i="50"/>
  <c r="AZ76" i="50" s="1"/>
  <c r="AO81" i="50"/>
  <c r="Y81" i="50"/>
  <c r="X81" i="50"/>
  <c r="W81" i="50"/>
  <c r="H81" i="50"/>
  <c r="G81" i="50"/>
  <c r="F81" i="50"/>
  <c r="E81" i="50"/>
  <c r="O76" i="50" s="1"/>
  <c r="BI80" i="50"/>
  <c r="BG80" i="50"/>
  <c r="BE80" i="50"/>
  <c r="BD80" i="50"/>
  <c r="AQ80" i="50"/>
  <c r="AP80" i="50"/>
  <c r="AO80" i="50"/>
  <c r="Y80" i="50"/>
  <c r="X80" i="50"/>
  <c r="W80" i="50"/>
  <c r="AG75" i="50" s="1"/>
  <c r="G80" i="50"/>
  <c r="F80" i="50"/>
  <c r="P75" i="50" s="1"/>
  <c r="E80" i="50"/>
  <c r="BI79" i="50"/>
  <c r="BG79" i="50"/>
  <c r="BE79" i="50"/>
  <c r="BD79" i="50"/>
  <c r="AR79" i="50"/>
  <c r="AQ79" i="50"/>
  <c r="AP79" i="50"/>
  <c r="AO79" i="50"/>
  <c r="Y79" i="50"/>
  <c r="X79" i="50"/>
  <c r="W79" i="50"/>
  <c r="G79" i="50"/>
  <c r="F79" i="50"/>
  <c r="P74" i="50" s="1"/>
  <c r="E79" i="50"/>
  <c r="O74" i="50" s="1"/>
  <c r="BI78" i="50"/>
  <c r="BG78" i="50"/>
  <c r="BE78" i="50"/>
  <c r="BD78" i="50"/>
  <c r="AQ78" i="50"/>
  <c r="AP78" i="50"/>
  <c r="AZ73" i="50" s="1"/>
  <c r="AO78" i="50"/>
  <c r="Y78" i="50"/>
  <c r="X78" i="50"/>
  <c r="W78" i="50"/>
  <c r="G78" i="50"/>
  <c r="F78" i="50"/>
  <c r="E78" i="50"/>
  <c r="BI77" i="50"/>
  <c r="BG77" i="50"/>
  <c r="BE77" i="50"/>
  <c r="BD77" i="50" s="1"/>
  <c r="AQ77" i="50"/>
  <c r="AP77" i="50"/>
  <c r="AZ72" i="50" s="1"/>
  <c r="AO77" i="50"/>
  <c r="AK77" i="50"/>
  <c r="AR81" i="50" s="1"/>
  <c r="Y77" i="50"/>
  <c r="X77" i="50"/>
  <c r="AH72" i="50" s="1"/>
  <c r="W77" i="50"/>
  <c r="S77" i="50"/>
  <c r="G77" i="50"/>
  <c r="F77" i="50"/>
  <c r="E77" i="50"/>
  <c r="A77" i="50"/>
  <c r="AY76" i="50"/>
  <c r="AU76" i="50"/>
  <c r="AQ76" i="50"/>
  <c r="AP76" i="50"/>
  <c r="AO76" i="50"/>
  <c r="AV76" i="50" s="1"/>
  <c r="AH76" i="50"/>
  <c r="AG76" i="50"/>
  <c r="Y76" i="50"/>
  <c r="X76" i="50"/>
  <c r="AC76" i="50" s="1"/>
  <c r="W76" i="50"/>
  <c r="AD76" i="50" s="1"/>
  <c r="P76" i="50"/>
  <c r="K76" i="50"/>
  <c r="G76" i="50"/>
  <c r="F76" i="50"/>
  <c r="E76" i="50"/>
  <c r="L76" i="50" s="1"/>
  <c r="AZ75" i="50"/>
  <c r="AY75" i="50"/>
  <c r="AU75" i="50"/>
  <c r="AQ75" i="50"/>
  <c r="AP75" i="50"/>
  <c r="AO75" i="50"/>
  <c r="AV75" i="50" s="1"/>
  <c r="AH75" i="50"/>
  <c r="AC75" i="50"/>
  <c r="Y75" i="50"/>
  <c r="X75" i="50"/>
  <c r="W75" i="50"/>
  <c r="AD75" i="50" s="1"/>
  <c r="O75" i="50"/>
  <c r="K75" i="50"/>
  <c r="H75" i="50"/>
  <c r="G75" i="50"/>
  <c r="F75" i="50"/>
  <c r="E75" i="50"/>
  <c r="L75" i="50" s="1"/>
  <c r="AZ74" i="50"/>
  <c r="AY74" i="50"/>
  <c r="AQ74" i="50"/>
  <c r="AP74" i="50"/>
  <c r="AU74" i="50" s="1"/>
  <c r="AO74" i="50"/>
  <c r="AV74" i="50" s="1"/>
  <c r="AH74" i="50"/>
  <c r="AG74" i="50"/>
  <c r="AC74" i="50"/>
  <c r="Y74" i="50"/>
  <c r="X74" i="50"/>
  <c r="W74" i="50"/>
  <c r="AD74" i="50" s="1"/>
  <c r="G74" i="50"/>
  <c r="F74" i="50"/>
  <c r="K74" i="50" s="1"/>
  <c r="E74" i="50"/>
  <c r="L74" i="50" s="1"/>
  <c r="BE73" i="50"/>
  <c r="AY73" i="50"/>
  <c r="AU73" i="50"/>
  <c r="AQ73" i="50"/>
  <c r="AP73" i="50"/>
  <c r="AO73" i="50"/>
  <c r="AV73" i="50" s="1"/>
  <c r="AH73" i="50"/>
  <c r="AG73" i="50"/>
  <c r="Y73" i="50"/>
  <c r="X73" i="50"/>
  <c r="AC73" i="50" s="1"/>
  <c r="W73" i="50"/>
  <c r="AD73" i="50" s="1"/>
  <c r="P73" i="50"/>
  <c r="O73" i="50"/>
  <c r="K73" i="50"/>
  <c r="G73" i="50"/>
  <c r="F73" i="50"/>
  <c r="E73" i="50"/>
  <c r="L73" i="50" s="1"/>
  <c r="BE72" i="50"/>
  <c r="AY72" i="50"/>
  <c r="AR72" i="50"/>
  <c r="AQ72" i="50"/>
  <c r="AP72" i="50"/>
  <c r="AU72" i="50" s="1"/>
  <c r="AO72" i="50"/>
  <c r="AV72" i="50" s="1"/>
  <c r="AK72" i="50"/>
  <c r="AR75" i="50" s="1"/>
  <c r="AG72" i="50"/>
  <c r="AC72" i="50"/>
  <c r="Y72" i="50"/>
  <c r="X72" i="50"/>
  <c r="W72" i="50"/>
  <c r="AD72" i="50" s="1"/>
  <c r="S72" i="50"/>
  <c r="P72" i="50"/>
  <c r="O72" i="50"/>
  <c r="L72" i="50"/>
  <c r="K72" i="50"/>
  <c r="G72" i="50"/>
  <c r="F72" i="50"/>
  <c r="E72" i="50"/>
  <c r="A72" i="50"/>
  <c r="H76" i="50" s="1"/>
  <c r="BI71" i="50"/>
  <c r="BG71" i="50"/>
  <c r="BE71" i="50"/>
  <c r="BD71" i="50"/>
  <c r="AQ71" i="50"/>
  <c r="AP71" i="50"/>
  <c r="AO71" i="50"/>
  <c r="Y71" i="50"/>
  <c r="X71" i="50"/>
  <c r="W71" i="50"/>
  <c r="G71" i="50"/>
  <c r="F71" i="50"/>
  <c r="E71" i="50"/>
  <c r="BI70" i="50"/>
  <c r="BG70" i="50"/>
  <c r="BE70" i="50"/>
  <c r="BD70" i="50"/>
  <c r="AQ70" i="50"/>
  <c r="AP70" i="50"/>
  <c r="AO70" i="50"/>
  <c r="Y70" i="50"/>
  <c r="X70" i="50"/>
  <c r="W70" i="50"/>
  <c r="H70" i="50"/>
  <c r="G70" i="50"/>
  <c r="F70" i="50"/>
  <c r="E70" i="50"/>
  <c r="BI69" i="50"/>
  <c r="BG69" i="50"/>
  <c r="BE69" i="50"/>
  <c r="BD69" i="50"/>
  <c r="AQ69" i="50"/>
  <c r="AP69" i="50"/>
  <c r="AZ64" i="50" s="1"/>
  <c r="AO69" i="50"/>
  <c r="Y69" i="50"/>
  <c r="X69" i="50"/>
  <c r="W69" i="50"/>
  <c r="G69" i="50"/>
  <c r="F69" i="50"/>
  <c r="P64" i="50" s="1"/>
  <c r="E69" i="50"/>
  <c r="BI68" i="50"/>
  <c r="BG68" i="50"/>
  <c r="BE68" i="50"/>
  <c r="BD68" i="50"/>
  <c r="AQ68" i="50"/>
  <c r="AP68" i="50"/>
  <c r="AO68" i="50"/>
  <c r="AY63" i="50" s="1"/>
  <c r="Y68" i="50"/>
  <c r="X68" i="50"/>
  <c r="W68" i="50"/>
  <c r="AG63" i="50" s="1"/>
  <c r="H68" i="50"/>
  <c r="G68" i="50"/>
  <c r="F68" i="50"/>
  <c r="E68" i="50"/>
  <c r="O63" i="50" s="1"/>
  <c r="BI67" i="50"/>
  <c r="BG67" i="50"/>
  <c r="BE67" i="50"/>
  <c r="BD67" i="50"/>
  <c r="AQ67" i="50"/>
  <c r="AP67" i="50"/>
  <c r="AO67" i="50"/>
  <c r="AK67" i="50"/>
  <c r="Y67" i="50"/>
  <c r="X67" i="50"/>
  <c r="AH62" i="50" s="1"/>
  <c r="W67" i="50"/>
  <c r="AG62" i="50" s="1"/>
  <c r="S67" i="50"/>
  <c r="H67" i="50"/>
  <c r="G67" i="50"/>
  <c r="F67" i="50"/>
  <c r="E67" i="50"/>
  <c r="A67" i="50"/>
  <c r="H69" i="50" s="1"/>
  <c r="BG66" i="50"/>
  <c r="BE66" i="50"/>
  <c r="AZ66" i="50"/>
  <c r="AY66" i="50"/>
  <c r="AV66" i="50"/>
  <c r="AU66" i="50"/>
  <c r="AQ66" i="50"/>
  <c r="AP66" i="50"/>
  <c r="AO66" i="50"/>
  <c r="AH66" i="50"/>
  <c r="AG66" i="50"/>
  <c r="AD66" i="50"/>
  <c r="AC66" i="50"/>
  <c r="Y66" i="50"/>
  <c r="X66" i="50"/>
  <c r="W66" i="50"/>
  <c r="P66" i="50"/>
  <c r="O66" i="50"/>
  <c r="L66" i="50"/>
  <c r="K66" i="50"/>
  <c r="G66" i="50"/>
  <c r="F66" i="50"/>
  <c r="E66" i="50"/>
  <c r="BE65" i="50"/>
  <c r="AZ65" i="50"/>
  <c r="AY65" i="50"/>
  <c r="AV65" i="50"/>
  <c r="AU65" i="50"/>
  <c r="AQ65" i="50"/>
  <c r="AP65" i="50"/>
  <c r="AO65" i="50"/>
  <c r="AH65" i="50"/>
  <c r="AG65" i="50"/>
  <c r="Y65" i="50"/>
  <c r="X65" i="50"/>
  <c r="AC65" i="50" s="1"/>
  <c r="W65" i="50"/>
  <c r="AD65" i="50" s="1"/>
  <c r="P65" i="50"/>
  <c r="O65" i="50"/>
  <c r="K65" i="50"/>
  <c r="G65" i="50"/>
  <c r="F65" i="50"/>
  <c r="E65" i="50"/>
  <c r="L65" i="50" s="1"/>
  <c r="AY64" i="50"/>
  <c r="AU64" i="50"/>
  <c r="AQ64" i="50"/>
  <c r="AP64" i="50"/>
  <c r="AO64" i="50"/>
  <c r="AV64" i="50" s="1"/>
  <c r="AH64" i="50"/>
  <c r="AG64" i="50"/>
  <c r="AD64" i="50"/>
  <c r="Y64" i="50"/>
  <c r="X64" i="50"/>
  <c r="AC64" i="50" s="1"/>
  <c r="W64" i="50"/>
  <c r="O64" i="50"/>
  <c r="K64" i="50"/>
  <c r="G64" i="50"/>
  <c r="F64" i="50"/>
  <c r="E64" i="50"/>
  <c r="L64" i="50" s="1"/>
  <c r="BG63" i="50"/>
  <c r="AZ63" i="50"/>
  <c r="AU63" i="50"/>
  <c r="AQ63" i="50"/>
  <c r="AP63" i="50"/>
  <c r="AO63" i="50"/>
  <c r="AV63" i="50" s="1"/>
  <c r="AH63" i="50"/>
  <c r="AC63" i="50"/>
  <c r="Y63" i="50"/>
  <c r="X63" i="50"/>
  <c r="W63" i="50"/>
  <c r="AD63" i="50" s="1"/>
  <c r="P63" i="50"/>
  <c r="L63" i="50"/>
  <c r="K63" i="50"/>
  <c r="G63" i="50"/>
  <c r="F63" i="50"/>
  <c r="E63" i="50"/>
  <c r="BE62" i="50"/>
  <c r="AZ62" i="50"/>
  <c r="AY62" i="50"/>
  <c r="AV62" i="50"/>
  <c r="AU62" i="50"/>
  <c r="AQ62" i="50"/>
  <c r="AP62" i="50"/>
  <c r="AO62" i="50"/>
  <c r="AK62" i="50"/>
  <c r="Y62" i="50"/>
  <c r="X62" i="50"/>
  <c r="AC62" i="50" s="1"/>
  <c r="W62" i="50"/>
  <c r="AD62" i="50" s="1"/>
  <c r="T62" i="50"/>
  <c r="AC61" i="50" s="1"/>
  <c r="S62" i="50"/>
  <c r="P62" i="50"/>
  <c r="O62" i="50"/>
  <c r="G62" i="50"/>
  <c r="F62" i="50"/>
  <c r="K62" i="50" s="1"/>
  <c r="E62" i="50"/>
  <c r="L62" i="50" s="1"/>
  <c r="A62" i="50"/>
  <c r="BI61" i="50"/>
  <c r="BG61" i="50"/>
  <c r="BE61" i="50"/>
  <c r="BD61" i="50"/>
  <c r="AR61" i="50"/>
  <c r="AQ61" i="50"/>
  <c r="AP61" i="50"/>
  <c r="AZ56" i="50" s="1"/>
  <c r="AO61" i="50"/>
  <c r="Y61" i="50"/>
  <c r="X61" i="50"/>
  <c r="AH56" i="50" s="1"/>
  <c r="W61" i="50"/>
  <c r="AG56" i="50" s="1"/>
  <c r="G61" i="50"/>
  <c r="F61" i="50"/>
  <c r="E61" i="50"/>
  <c r="O56" i="50" s="1"/>
  <c r="BI60" i="50"/>
  <c r="BG60" i="50"/>
  <c r="BE60" i="50"/>
  <c r="AR60" i="50"/>
  <c r="AQ60" i="50"/>
  <c r="AP60" i="50"/>
  <c r="AZ55" i="50" s="1"/>
  <c r="AO60" i="50"/>
  <c r="Y60" i="50"/>
  <c r="X60" i="50"/>
  <c r="W60" i="50"/>
  <c r="H60" i="50"/>
  <c r="G60" i="50"/>
  <c r="F60" i="50"/>
  <c r="P55" i="50" s="1"/>
  <c r="E60" i="50"/>
  <c r="BI59" i="50"/>
  <c r="BG59" i="50"/>
  <c r="BE59" i="50"/>
  <c r="BD59" i="50"/>
  <c r="AQ59" i="50"/>
  <c r="AP59" i="50"/>
  <c r="AO59" i="50"/>
  <c r="Z59" i="50"/>
  <c r="Y59" i="50"/>
  <c r="X59" i="50"/>
  <c r="AH54" i="50" s="1"/>
  <c r="W59" i="50"/>
  <c r="AG54" i="50" s="1"/>
  <c r="G59" i="50"/>
  <c r="F59" i="50"/>
  <c r="P54" i="50" s="1"/>
  <c r="E59" i="50"/>
  <c r="BI58" i="50"/>
  <c r="BG58" i="50"/>
  <c r="BE58" i="50"/>
  <c r="BD58" i="50"/>
  <c r="AR58" i="50"/>
  <c r="AQ58" i="50"/>
  <c r="AP58" i="50"/>
  <c r="AZ53" i="50" s="1"/>
  <c r="AO58" i="50"/>
  <c r="AY53" i="50" s="1"/>
  <c r="Y58" i="50"/>
  <c r="X58" i="50"/>
  <c r="AH53" i="50" s="1"/>
  <c r="W58" i="50"/>
  <c r="AG53" i="50" s="1"/>
  <c r="H58" i="50"/>
  <c r="G58" i="50"/>
  <c r="F58" i="50"/>
  <c r="P53" i="50" s="1"/>
  <c r="E58" i="50"/>
  <c r="BI57" i="50"/>
  <c r="BG57" i="50"/>
  <c r="BE57" i="50"/>
  <c r="BD57" i="50"/>
  <c r="AQ57" i="50"/>
  <c r="AP57" i="50"/>
  <c r="AZ52" i="50" s="1"/>
  <c r="AO57" i="50"/>
  <c r="AY52" i="50" s="1"/>
  <c r="AK57" i="50"/>
  <c r="Z57" i="50"/>
  <c r="Y57" i="50"/>
  <c r="X57" i="50"/>
  <c r="W57" i="50"/>
  <c r="S57" i="50"/>
  <c r="Z61" i="50" s="1"/>
  <c r="H57" i="50"/>
  <c r="G57" i="50"/>
  <c r="F57" i="50"/>
  <c r="E57" i="50"/>
  <c r="A57" i="50"/>
  <c r="BI56" i="50"/>
  <c r="AY56" i="50"/>
  <c r="AU56" i="50"/>
  <c r="AR56" i="50"/>
  <c r="AQ56" i="50"/>
  <c r="AP56" i="50"/>
  <c r="AO56" i="50"/>
  <c r="AV56" i="50" s="1"/>
  <c r="AD56" i="50"/>
  <c r="AC56" i="50"/>
  <c r="Y56" i="50"/>
  <c r="X56" i="50"/>
  <c r="W56" i="50"/>
  <c r="P56" i="50"/>
  <c r="K56" i="50"/>
  <c r="H56" i="50"/>
  <c r="G56" i="50"/>
  <c r="F56" i="50"/>
  <c r="E56" i="50"/>
  <c r="L56" i="50" s="1"/>
  <c r="BG55" i="50"/>
  <c r="AY55" i="50"/>
  <c r="AV55" i="50"/>
  <c r="AU55" i="50"/>
  <c r="AQ55" i="50"/>
  <c r="AP55" i="50"/>
  <c r="AO55" i="50"/>
  <c r="AH55" i="50"/>
  <c r="AG55" i="50"/>
  <c r="AC55" i="50"/>
  <c r="Y55" i="50"/>
  <c r="X55" i="50"/>
  <c r="W55" i="50"/>
  <c r="AD55" i="50" s="1"/>
  <c r="O55" i="50"/>
  <c r="K55" i="50"/>
  <c r="H55" i="50"/>
  <c r="G55" i="50"/>
  <c r="F55" i="50"/>
  <c r="E55" i="50"/>
  <c r="L55" i="50" s="1"/>
  <c r="BE54" i="50"/>
  <c r="AZ54" i="50"/>
  <c r="AY54" i="50"/>
  <c r="AU54" i="50"/>
  <c r="AR54" i="50"/>
  <c r="AQ54" i="50"/>
  <c r="AP54" i="50"/>
  <c r="AO54" i="50"/>
  <c r="AV54" i="50" s="1"/>
  <c r="AD54" i="50"/>
  <c r="Y54" i="50"/>
  <c r="X54" i="50"/>
  <c r="AC54" i="50" s="1"/>
  <c r="W54" i="50"/>
  <c r="O54" i="50"/>
  <c r="L54" i="50"/>
  <c r="K54" i="50"/>
  <c r="H54" i="50"/>
  <c r="G54" i="50"/>
  <c r="F54" i="50"/>
  <c r="E54" i="50"/>
  <c r="AV53" i="50"/>
  <c r="AU53" i="50"/>
  <c r="AR53" i="50"/>
  <c r="AQ53" i="50"/>
  <c r="AP53" i="50"/>
  <c r="AO53" i="50"/>
  <c r="AC53" i="50"/>
  <c r="Z53" i="50"/>
  <c r="Y53" i="50"/>
  <c r="X53" i="50"/>
  <c r="W53" i="50"/>
  <c r="AD53" i="50" s="1"/>
  <c r="O53" i="50"/>
  <c r="K53" i="50"/>
  <c r="H53" i="50"/>
  <c r="G53" i="50"/>
  <c r="F53" i="50"/>
  <c r="E53" i="50"/>
  <c r="L53" i="50" s="1"/>
  <c r="BE52" i="50"/>
  <c r="AU52" i="50"/>
  <c r="AR52" i="50"/>
  <c r="AQ52" i="50"/>
  <c r="AP52" i="50"/>
  <c r="AO52" i="50"/>
  <c r="AV52" i="50" s="1"/>
  <c r="AK52" i="50"/>
  <c r="AR55" i="50" s="1"/>
  <c r="AH52" i="50"/>
  <c r="AG52" i="50"/>
  <c r="AC52" i="50"/>
  <c r="Z52" i="50"/>
  <c r="Y52" i="50"/>
  <c r="X52" i="50"/>
  <c r="W52" i="50"/>
  <c r="AD52" i="50" s="1"/>
  <c r="S52" i="50"/>
  <c r="Z54" i="50" s="1"/>
  <c r="P52" i="50"/>
  <c r="O52" i="50"/>
  <c r="K52" i="50"/>
  <c r="H52" i="50"/>
  <c r="G52" i="50"/>
  <c r="F52" i="50"/>
  <c r="E52" i="50"/>
  <c r="L52" i="50" s="1"/>
  <c r="A52" i="50"/>
  <c r="BI51" i="50"/>
  <c r="BG51" i="50"/>
  <c r="BE51" i="50"/>
  <c r="AR51" i="50"/>
  <c r="AQ51" i="50"/>
  <c r="AP51" i="50"/>
  <c r="AZ46" i="50" s="1"/>
  <c r="AO51" i="50"/>
  <c r="AY46" i="50" s="1"/>
  <c r="Z51" i="50"/>
  <c r="Y51" i="50"/>
  <c r="X51" i="50"/>
  <c r="W51" i="50"/>
  <c r="G51" i="50"/>
  <c r="F51" i="50"/>
  <c r="E51" i="50"/>
  <c r="BI50" i="50"/>
  <c r="BG50" i="50"/>
  <c r="BE50" i="50"/>
  <c r="AQ50" i="50"/>
  <c r="AP50" i="50"/>
  <c r="AZ45" i="50" s="1"/>
  <c r="AO50" i="50"/>
  <c r="AY45" i="50" s="1"/>
  <c r="Y50" i="50"/>
  <c r="X50" i="50"/>
  <c r="W50" i="50"/>
  <c r="G50" i="50"/>
  <c r="F50" i="50"/>
  <c r="P45" i="50" s="1"/>
  <c r="E50" i="50"/>
  <c r="O45" i="50" s="1"/>
  <c r="BI49" i="50"/>
  <c r="BG49" i="50"/>
  <c r="BE49" i="50"/>
  <c r="BD49" i="50" s="1"/>
  <c r="AQ49" i="50"/>
  <c r="AP49" i="50"/>
  <c r="AO49" i="50"/>
  <c r="Z49" i="50"/>
  <c r="Y49" i="50"/>
  <c r="X49" i="50"/>
  <c r="W49" i="50"/>
  <c r="AG44" i="50" s="1"/>
  <c r="G49" i="50"/>
  <c r="F49" i="50"/>
  <c r="P44" i="50" s="1"/>
  <c r="E49" i="50"/>
  <c r="BI48" i="50"/>
  <c r="BG48" i="50"/>
  <c r="BE48" i="50"/>
  <c r="BD48" i="50"/>
  <c r="AR48" i="50"/>
  <c r="AQ48" i="50"/>
  <c r="AP48" i="50"/>
  <c r="AZ43" i="50" s="1"/>
  <c r="AO48" i="50"/>
  <c r="Z48" i="50"/>
  <c r="Y48" i="50"/>
  <c r="X48" i="50"/>
  <c r="W48" i="50"/>
  <c r="G48" i="50"/>
  <c r="F48" i="50"/>
  <c r="P43" i="50" s="1"/>
  <c r="E48" i="50"/>
  <c r="O43" i="50" s="1"/>
  <c r="BI47" i="50"/>
  <c r="BG47" i="50"/>
  <c r="BE47" i="50"/>
  <c r="BD47" i="50"/>
  <c r="AR47" i="50"/>
  <c r="AQ47" i="50"/>
  <c r="AP47" i="50"/>
  <c r="AZ42" i="50" s="1"/>
  <c r="AO47" i="50"/>
  <c r="AK47" i="50"/>
  <c r="AR50" i="50" s="1"/>
  <c r="Y47" i="50"/>
  <c r="X47" i="50"/>
  <c r="AH42" i="50" s="1"/>
  <c r="W47" i="50"/>
  <c r="S47" i="50"/>
  <c r="Z47" i="50" s="1"/>
  <c r="G47" i="50"/>
  <c r="F47" i="50"/>
  <c r="P42" i="50" s="1"/>
  <c r="E47" i="50"/>
  <c r="O42" i="50" s="1"/>
  <c r="A47" i="50"/>
  <c r="AU46" i="50"/>
  <c r="AQ46" i="50"/>
  <c r="AP46" i="50"/>
  <c r="AO46" i="50"/>
  <c r="AV46" i="50" s="1"/>
  <c r="AH46" i="50"/>
  <c r="AG46" i="50"/>
  <c r="AC46" i="50"/>
  <c r="Z46" i="50"/>
  <c r="Y46" i="50"/>
  <c r="X46" i="50"/>
  <c r="W46" i="50"/>
  <c r="AD46" i="50" s="1"/>
  <c r="P46" i="50"/>
  <c r="O46" i="50"/>
  <c r="K46" i="50"/>
  <c r="H46" i="50"/>
  <c r="G46" i="50"/>
  <c r="F46" i="50"/>
  <c r="E46" i="50"/>
  <c r="L46" i="50" s="1"/>
  <c r="AU45" i="50"/>
  <c r="AQ45" i="50"/>
  <c r="AP45" i="50"/>
  <c r="AO45" i="50"/>
  <c r="AV45" i="50" s="1"/>
  <c r="AH45" i="50"/>
  <c r="AG45" i="50"/>
  <c r="Y45" i="50"/>
  <c r="X45" i="50"/>
  <c r="AC45" i="50" s="1"/>
  <c r="W45" i="50"/>
  <c r="AD45" i="50" s="1"/>
  <c r="L45" i="50"/>
  <c r="G45" i="50"/>
  <c r="F45" i="50"/>
  <c r="K45" i="50" s="1"/>
  <c r="E45" i="50"/>
  <c r="BG44" i="50"/>
  <c r="AZ44" i="50"/>
  <c r="AY44" i="50"/>
  <c r="AV44" i="50"/>
  <c r="AQ44" i="50"/>
  <c r="AP44" i="50"/>
  <c r="AU44" i="50" s="1"/>
  <c r="AO44" i="50"/>
  <c r="AH44" i="50"/>
  <c r="Y44" i="50"/>
  <c r="X44" i="50"/>
  <c r="AC44" i="50" s="1"/>
  <c r="W44" i="50"/>
  <c r="AD44" i="50" s="1"/>
  <c r="O44" i="50"/>
  <c r="L44" i="50"/>
  <c r="K44" i="50"/>
  <c r="H44" i="50"/>
  <c r="G44" i="50"/>
  <c r="F44" i="50"/>
  <c r="E44" i="50"/>
  <c r="AY43" i="50"/>
  <c r="AR43" i="50"/>
  <c r="AQ43" i="50"/>
  <c r="AP43" i="50"/>
  <c r="AU43" i="50" s="1"/>
  <c r="AO43" i="50"/>
  <c r="AV43" i="50" s="1"/>
  <c r="AH43" i="50"/>
  <c r="AG43" i="50"/>
  <c r="AC43" i="50"/>
  <c r="Y43" i="50"/>
  <c r="X43" i="50"/>
  <c r="W43" i="50"/>
  <c r="AD43" i="50" s="1"/>
  <c r="K43" i="50"/>
  <c r="H43" i="50"/>
  <c r="G43" i="50"/>
  <c r="F43" i="50"/>
  <c r="E43" i="50"/>
  <c r="L43" i="50" s="1"/>
  <c r="AY42" i="50"/>
  <c r="AQ42" i="50"/>
  <c r="AP42" i="50"/>
  <c r="AU42" i="50" s="1"/>
  <c r="AO42" i="50"/>
  <c r="AV42" i="50" s="1"/>
  <c r="AK42" i="50"/>
  <c r="AG42" i="50"/>
  <c r="AD42" i="50"/>
  <c r="AC42" i="50"/>
  <c r="Y42" i="50"/>
  <c r="X42" i="50"/>
  <c r="W42" i="50"/>
  <c r="S42" i="50"/>
  <c r="Z42" i="50" s="1"/>
  <c r="K42" i="50"/>
  <c r="H42" i="50"/>
  <c r="G42" i="50"/>
  <c r="F42" i="50"/>
  <c r="E42" i="50"/>
  <c r="L42" i="50" s="1"/>
  <c r="A42" i="50"/>
  <c r="H45" i="50" s="1"/>
  <c r="BI41" i="50"/>
  <c r="BG41" i="50"/>
  <c r="BE41" i="50"/>
  <c r="AQ41" i="50"/>
  <c r="AP41" i="50"/>
  <c r="AO41" i="50"/>
  <c r="AY36" i="50" s="1"/>
  <c r="Y41" i="50"/>
  <c r="X41" i="50"/>
  <c r="W41" i="50"/>
  <c r="G41" i="50"/>
  <c r="F41" i="50"/>
  <c r="P36" i="50" s="1"/>
  <c r="E41" i="50"/>
  <c r="O36" i="50" s="1"/>
  <c r="BI40" i="50"/>
  <c r="BG40" i="50"/>
  <c r="BE40" i="50"/>
  <c r="BD40" i="50" s="1"/>
  <c r="AQ40" i="50"/>
  <c r="AP40" i="50"/>
  <c r="AZ35" i="50" s="1"/>
  <c r="AO40" i="50"/>
  <c r="Y40" i="50"/>
  <c r="X40" i="50"/>
  <c r="W40" i="50"/>
  <c r="H40" i="50"/>
  <c r="G40" i="50"/>
  <c r="F40" i="50"/>
  <c r="E40" i="50"/>
  <c r="O35" i="50" s="1"/>
  <c r="BI39" i="50"/>
  <c r="BG39" i="50"/>
  <c r="BE39" i="50"/>
  <c r="AQ39" i="50"/>
  <c r="AP39" i="50"/>
  <c r="AZ34" i="50" s="1"/>
  <c r="AO39" i="50"/>
  <c r="Z39" i="50"/>
  <c r="Y39" i="50"/>
  <c r="X39" i="50"/>
  <c r="W39" i="50"/>
  <c r="H39" i="50"/>
  <c r="G39" i="50"/>
  <c r="F39" i="50"/>
  <c r="P34" i="50" s="1"/>
  <c r="E39" i="50"/>
  <c r="O34" i="50" s="1"/>
  <c r="BI38" i="50"/>
  <c r="BG38" i="50"/>
  <c r="BE38" i="50"/>
  <c r="BD38" i="50" s="1"/>
  <c r="AQ38" i="50"/>
  <c r="AP38" i="50"/>
  <c r="AZ33" i="50" s="1"/>
  <c r="AO38" i="50"/>
  <c r="Z38" i="50"/>
  <c r="Y38" i="50"/>
  <c r="X38" i="50"/>
  <c r="W38" i="50"/>
  <c r="AG33" i="50" s="1"/>
  <c r="G38" i="50"/>
  <c r="F38" i="50"/>
  <c r="E38" i="50"/>
  <c r="BI37" i="50"/>
  <c r="BG37" i="50"/>
  <c r="BE37" i="50"/>
  <c r="BD37" i="50"/>
  <c r="AQ37" i="50"/>
  <c r="AP37" i="50"/>
  <c r="AZ32" i="50" s="1"/>
  <c r="AO37" i="50"/>
  <c r="AY32" i="50" s="1"/>
  <c r="AK37" i="50"/>
  <c r="Z37" i="50"/>
  <c r="Y37" i="50"/>
  <c r="X37" i="50"/>
  <c r="W37" i="50"/>
  <c r="S37" i="50"/>
  <c r="Z41" i="50" s="1"/>
  <c r="H37" i="50"/>
  <c r="G37" i="50"/>
  <c r="F37" i="50"/>
  <c r="E37" i="50"/>
  <c r="A37" i="50"/>
  <c r="H38" i="50" s="1"/>
  <c r="BI36" i="50"/>
  <c r="AZ36" i="50"/>
  <c r="AV36" i="50"/>
  <c r="AQ36" i="50"/>
  <c r="AP36" i="50"/>
  <c r="AU36" i="50" s="1"/>
  <c r="AO36" i="50"/>
  <c r="AH36" i="50"/>
  <c r="AG36" i="50"/>
  <c r="AD36" i="50"/>
  <c r="AC36" i="50"/>
  <c r="Z36" i="50"/>
  <c r="Y36" i="50"/>
  <c r="X36" i="50"/>
  <c r="W36" i="50"/>
  <c r="L36" i="50"/>
  <c r="G36" i="50"/>
  <c r="F36" i="50"/>
  <c r="K36" i="50" s="1"/>
  <c r="E36" i="50"/>
  <c r="AY35" i="50"/>
  <c r="AV35" i="50"/>
  <c r="AQ35" i="50"/>
  <c r="AP35" i="50"/>
  <c r="AU35" i="50" s="1"/>
  <c r="AO35" i="50"/>
  <c r="AH35" i="50"/>
  <c r="AG35" i="50"/>
  <c r="AD35" i="50"/>
  <c r="AC35" i="50"/>
  <c r="Z35" i="50"/>
  <c r="Y35" i="50"/>
  <c r="X35" i="50"/>
  <c r="W35" i="50"/>
  <c r="P35" i="50"/>
  <c r="L35" i="50"/>
  <c r="G35" i="50"/>
  <c r="F35" i="50"/>
  <c r="K35" i="50" s="1"/>
  <c r="E35" i="50"/>
  <c r="AY34" i="50"/>
  <c r="AV34" i="50"/>
  <c r="AQ34" i="50"/>
  <c r="AP34" i="50"/>
  <c r="AU34" i="50" s="1"/>
  <c r="AO34" i="50"/>
  <c r="AH34" i="50"/>
  <c r="AG34" i="50"/>
  <c r="AD34" i="50"/>
  <c r="AC34" i="50"/>
  <c r="Z34" i="50"/>
  <c r="Y34" i="50"/>
  <c r="X34" i="50"/>
  <c r="W34" i="50"/>
  <c r="L34" i="50"/>
  <c r="G34" i="50"/>
  <c r="F34" i="50"/>
  <c r="K34" i="50" s="1"/>
  <c r="E34" i="50"/>
  <c r="AY33" i="50"/>
  <c r="AV33" i="50"/>
  <c r="AQ33" i="50"/>
  <c r="AP33" i="50"/>
  <c r="AU33" i="50" s="1"/>
  <c r="AO33" i="50"/>
  <c r="AH33" i="50"/>
  <c r="AC33" i="50"/>
  <c r="Z33" i="50"/>
  <c r="Y33" i="50"/>
  <c r="X33" i="50"/>
  <c r="W33" i="50"/>
  <c r="AD33" i="50" s="1"/>
  <c r="P33" i="50"/>
  <c r="O33" i="50"/>
  <c r="L33" i="50"/>
  <c r="G33" i="50"/>
  <c r="F33" i="50"/>
  <c r="K33" i="50" s="1"/>
  <c r="E33" i="50"/>
  <c r="AV32" i="50"/>
  <c r="AQ32" i="50"/>
  <c r="AP32" i="50"/>
  <c r="AU32" i="50" s="1"/>
  <c r="AO32" i="50"/>
  <c r="AL32" i="50"/>
  <c r="AU31" i="50" s="1"/>
  <c r="AK32" i="50"/>
  <c r="AH32" i="50"/>
  <c r="AG32" i="50"/>
  <c r="AD32" i="50"/>
  <c r="AC32" i="50"/>
  <c r="Y32" i="50"/>
  <c r="X32" i="50"/>
  <c r="W32" i="50"/>
  <c r="S32" i="50"/>
  <c r="Z32" i="50" s="1"/>
  <c r="P32" i="50"/>
  <c r="O32" i="50"/>
  <c r="H32" i="50"/>
  <c r="G32" i="50"/>
  <c r="F32" i="50"/>
  <c r="K32" i="50" s="1"/>
  <c r="E32" i="50"/>
  <c r="L32" i="50" s="1"/>
  <c r="A32" i="50"/>
  <c r="H36" i="50" s="1"/>
  <c r="BI31" i="50"/>
  <c r="BG31" i="50"/>
  <c r="BE31" i="50"/>
  <c r="BD31" i="50"/>
  <c r="AR31" i="50"/>
  <c r="AQ31" i="50"/>
  <c r="AP31" i="50"/>
  <c r="AO31" i="50"/>
  <c r="AY26" i="50" s="1"/>
  <c r="Y31" i="50"/>
  <c r="X31" i="50"/>
  <c r="W31" i="50"/>
  <c r="G31" i="50"/>
  <c r="F31" i="50"/>
  <c r="P26" i="50" s="1"/>
  <c r="E31" i="50"/>
  <c r="BI30" i="50"/>
  <c r="BG30" i="50"/>
  <c r="BE30" i="50"/>
  <c r="BD30" i="50"/>
  <c r="AQ30" i="50"/>
  <c r="AP30" i="50"/>
  <c r="AO30" i="50"/>
  <c r="Y30" i="50"/>
  <c r="X30" i="50"/>
  <c r="AH25" i="50" s="1"/>
  <c r="W30" i="50"/>
  <c r="H30" i="50"/>
  <c r="G30" i="50"/>
  <c r="F30" i="50"/>
  <c r="P25" i="50" s="1"/>
  <c r="E30" i="50"/>
  <c r="O25" i="50" s="1"/>
  <c r="BI29" i="50"/>
  <c r="BG29" i="50"/>
  <c r="BE29" i="50"/>
  <c r="BD29" i="50" s="1"/>
  <c r="AQ29" i="50"/>
  <c r="AP29" i="50"/>
  <c r="AZ24" i="50" s="1"/>
  <c r="AO29" i="50"/>
  <c r="Z29" i="50"/>
  <c r="Y29" i="50"/>
  <c r="X29" i="50"/>
  <c r="AH24" i="50" s="1"/>
  <c r="W29" i="50"/>
  <c r="H29" i="50"/>
  <c r="G29" i="50"/>
  <c r="F29" i="50"/>
  <c r="E29" i="50"/>
  <c r="O24" i="50" s="1"/>
  <c r="BI28" i="50"/>
  <c r="BG28" i="50"/>
  <c r="BE28" i="50"/>
  <c r="AR28" i="50"/>
  <c r="AQ28" i="50"/>
  <c r="AP28" i="50"/>
  <c r="AO28" i="50"/>
  <c r="AY23" i="50" s="1"/>
  <c r="Z28" i="50"/>
  <c r="Y28" i="50"/>
  <c r="X28" i="50"/>
  <c r="W28" i="50"/>
  <c r="G28" i="50"/>
  <c r="F28" i="50"/>
  <c r="E28" i="50"/>
  <c r="BI27" i="50"/>
  <c r="BG27" i="50"/>
  <c r="BE27" i="50"/>
  <c r="BD27" i="50"/>
  <c r="AR27" i="50"/>
  <c r="AQ27" i="50"/>
  <c r="AP27" i="50"/>
  <c r="AO27" i="50"/>
  <c r="AY22" i="50" s="1"/>
  <c r="AK27" i="50"/>
  <c r="AR30" i="50" s="1"/>
  <c r="Z27" i="50"/>
  <c r="Y27" i="50"/>
  <c r="X27" i="50"/>
  <c r="W27" i="50"/>
  <c r="AG22" i="50" s="1"/>
  <c r="S27" i="50"/>
  <c r="Z31" i="50" s="1"/>
  <c r="H27" i="50"/>
  <c r="G27" i="50"/>
  <c r="F27" i="50"/>
  <c r="E27" i="50"/>
  <c r="A27" i="50"/>
  <c r="H28" i="50" s="1"/>
  <c r="AZ26" i="50"/>
  <c r="AV26" i="50"/>
  <c r="AU26" i="50"/>
  <c r="AQ26" i="50"/>
  <c r="AP26" i="50"/>
  <c r="AO26" i="50"/>
  <c r="AH26" i="50"/>
  <c r="AG26" i="50"/>
  <c r="AC26" i="50"/>
  <c r="Y26" i="50"/>
  <c r="X26" i="50"/>
  <c r="W26" i="50"/>
  <c r="AD26" i="50" s="1"/>
  <c r="O26" i="50"/>
  <c r="L26" i="50"/>
  <c r="K26" i="50"/>
  <c r="H26" i="50"/>
  <c r="G26" i="50"/>
  <c r="F26" i="50"/>
  <c r="E26" i="50"/>
  <c r="BI25" i="50"/>
  <c r="AZ25" i="50"/>
  <c r="AY25" i="50"/>
  <c r="AV25" i="50"/>
  <c r="AU25" i="50"/>
  <c r="AR25" i="50"/>
  <c r="AQ25" i="50"/>
  <c r="AP25" i="50"/>
  <c r="AO25" i="50"/>
  <c r="AG25" i="50"/>
  <c r="AC25" i="50"/>
  <c r="Y25" i="50"/>
  <c r="X25" i="50"/>
  <c r="W25" i="50"/>
  <c r="AD25" i="50" s="1"/>
  <c r="L25" i="50"/>
  <c r="K25" i="50"/>
  <c r="H25" i="50"/>
  <c r="G25" i="50"/>
  <c r="F25" i="50"/>
  <c r="E25" i="50"/>
  <c r="BI24" i="50"/>
  <c r="AY24" i="50"/>
  <c r="AV24" i="50"/>
  <c r="AU24" i="50"/>
  <c r="AR24" i="50"/>
  <c r="AQ24" i="50"/>
  <c r="AP24" i="50"/>
  <c r="AO24" i="50"/>
  <c r="AG24" i="50"/>
  <c r="AC24" i="50"/>
  <c r="Y24" i="50"/>
  <c r="X24" i="50"/>
  <c r="W24" i="50"/>
  <c r="AD24" i="50" s="1"/>
  <c r="P24" i="50"/>
  <c r="L24" i="50"/>
  <c r="K24" i="50"/>
  <c r="H24" i="50"/>
  <c r="G24" i="50"/>
  <c r="F24" i="50"/>
  <c r="E24" i="50"/>
  <c r="AZ23" i="50"/>
  <c r="AV23" i="50"/>
  <c r="AU23" i="50"/>
  <c r="AR23" i="50"/>
  <c r="AQ23" i="50"/>
  <c r="AP23" i="50"/>
  <c r="AO23" i="50"/>
  <c r="AH23" i="50"/>
  <c r="AG23" i="50"/>
  <c r="AC23" i="50"/>
  <c r="Y23" i="50"/>
  <c r="X23" i="50"/>
  <c r="W23" i="50"/>
  <c r="AD23" i="50" s="1"/>
  <c r="P23" i="50"/>
  <c r="O23" i="50"/>
  <c r="L23" i="50"/>
  <c r="K23" i="50"/>
  <c r="H23" i="50"/>
  <c r="G23" i="50"/>
  <c r="F23" i="50"/>
  <c r="E23" i="50"/>
  <c r="AZ22" i="50"/>
  <c r="AV22" i="50"/>
  <c r="AU22" i="50"/>
  <c r="AR22" i="50"/>
  <c r="AQ22" i="50"/>
  <c r="AP22" i="50"/>
  <c r="AO22" i="50"/>
  <c r="AK22" i="50"/>
  <c r="AR26" i="50" s="1"/>
  <c r="AH22" i="50"/>
  <c r="AD22" i="50"/>
  <c r="Y22" i="50"/>
  <c r="X22" i="50"/>
  <c r="AC22" i="50" s="1"/>
  <c r="W22" i="50"/>
  <c r="S22" i="50"/>
  <c r="P22" i="50"/>
  <c r="O22" i="50"/>
  <c r="L22" i="50"/>
  <c r="K22" i="50"/>
  <c r="G22" i="50"/>
  <c r="F22" i="50"/>
  <c r="E22" i="50"/>
  <c r="A22" i="50"/>
  <c r="H22" i="50" s="1"/>
  <c r="BI21" i="50"/>
  <c r="BG21" i="50"/>
  <c r="BE21" i="50"/>
  <c r="AQ21" i="50"/>
  <c r="AP21" i="50"/>
  <c r="AO21" i="50"/>
  <c r="Y21" i="50"/>
  <c r="X21" i="50"/>
  <c r="AH16" i="50" s="1"/>
  <c r="W21" i="50"/>
  <c r="H21" i="50"/>
  <c r="G21" i="50"/>
  <c r="F21" i="50"/>
  <c r="E21" i="50"/>
  <c r="BI20" i="50"/>
  <c r="BG20" i="50"/>
  <c r="BE20" i="50"/>
  <c r="BD20" i="50"/>
  <c r="AR20" i="50"/>
  <c r="AQ20" i="50"/>
  <c r="AP20" i="50"/>
  <c r="AZ15" i="50" s="1"/>
  <c r="AO20" i="50"/>
  <c r="AY15" i="50" s="1"/>
  <c r="Z20" i="50"/>
  <c r="Y20" i="50"/>
  <c r="X20" i="50"/>
  <c r="AH15" i="50" s="1"/>
  <c r="W20" i="50"/>
  <c r="G20" i="50"/>
  <c r="F20" i="50"/>
  <c r="E20" i="50"/>
  <c r="BI19" i="50"/>
  <c r="BG19" i="50"/>
  <c r="BE19" i="50"/>
  <c r="BD19" i="50"/>
  <c r="AR19" i="50"/>
  <c r="AQ19" i="50"/>
  <c r="AP19" i="50"/>
  <c r="AO19" i="50"/>
  <c r="Y19" i="50"/>
  <c r="X19" i="50"/>
  <c r="AH14" i="50" s="1"/>
  <c r="W19" i="50"/>
  <c r="G19" i="50"/>
  <c r="F19" i="50"/>
  <c r="E19" i="50"/>
  <c r="O14" i="50" s="1"/>
  <c r="BI18" i="50"/>
  <c r="BG18" i="50"/>
  <c r="BE18" i="50"/>
  <c r="BD18" i="50" s="1"/>
  <c r="AQ18" i="50"/>
  <c r="AP18" i="50"/>
  <c r="AO18" i="50"/>
  <c r="Z18" i="50"/>
  <c r="Y18" i="50"/>
  <c r="X18" i="50"/>
  <c r="W18" i="50"/>
  <c r="H18" i="50"/>
  <c r="G18" i="50"/>
  <c r="F18" i="50"/>
  <c r="P13" i="50" s="1"/>
  <c r="E18" i="50"/>
  <c r="O13" i="50" s="1"/>
  <c r="BI17" i="50"/>
  <c r="BG17" i="50"/>
  <c r="BE17" i="50"/>
  <c r="BD17" i="50"/>
  <c r="AR17" i="50"/>
  <c r="AQ17" i="50"/>
  <c r="AP17" i="50"/>
  <c r="AO17" i="50"/>
  <c r="AY12" i="50" s="1"/>
  <c r="AK17" i="50"/>
  <c r="AR21" i="50" s="1"/>
  <c r="Z17" i="50"/>
  <c r="Y17" i="50"/>
  <c r="X17" i="50"/>
  <c r="AH12" i="50" s="1"/>
  <c r="W17" i="50"/>
  <c r="AG12" i="50" s="1"/>
  <c r="S17" i="50"/>
  <c r="Z19" i="50" s="1"/>
  <c r="G17" i="50"/>
  <c r="F17" i="50"/>
  <c r="E17" i="50"/>
  <c r="A17" i="50"/>
  <c r="H20" i="50" s="1"/>
  <c r="BI16" i="50"/>
  <c r="BG16" i="50"/>
  <c r="BE16" i="50"/>
  <c r="AZ16" i="50"/>
  <c r="AY16" i="50"/>
  <c r="AU16" i="50"/>
  <c r="AQ16" i="50"/>
  <c r="AP16" i="50"/>
  <c r="AO16" i="50"/>
  <c r="AV16" i="50" s="1"/>
  <c r="AG16" i="50"/>
  <c r="AD16" i="50"/>
  <c r="Y16" i="50"/>
  <c r="X16" i="50"/>
  <c r="AC16" i="50" s="1"/>
  <c r="W16" i="50"/>
  <c r="P16" i="50"/>
  <c r="O16" i="50"/>
  <c r="K16" i="50"/>
  <c r="G16" i="50"/>
  <c r="F16" i="50"/>
  <c r="E16" i="50"/>
  <c r="L16" i="50" s="1"/>
  <c r="BG15" i="50"/>
  <c r="BE15" i="50"/>
  <c r="AU15" i="50"/>
  <c r="AQ15" i="50"/>
  <c r="AP15" i="50"/>
  <c r="AO15" i="50"/>
  <c r="AV15" i="50" s="1"/>
  <c r="AG15" i="50"/>
  <c r="AD15" i="50"/>
  <c r="Z15" i="50"/>
  <c r="Y15" i="50"/>
  <c r="X15" i="50"/>
  <c r="AC15" i="50" s="1"/>
  <c r="W15" i="50"/>
  <c r="P15" i="50"/>
  <c r="O15" i="50"/>
  <c r="K15" i="50"/>
  <c r="G15" i="50"/>
  <c r="F15" i="50"/>
  <c r="E15" i="50"/>
  <c r="L15" i="50" s="1"/>
  <c r="BI14" i="50"/>
  <c r="AZ14" i="50"/>
  <c r="AY14" i="50"/>
  <c r="AU14" i="50"/>
  <c r="AQ14" i="50"/>
  <c r="AP14" i="50"/>
  <c r="AO14" i="50"/>
  <c r="AV14" i="50" s="1"/>
  <c r="AG14" i="50"/>
  <c r="AD14" i="50"/>
  <c r="Z14" i="50"/>
  <c r="Y14" i="50"/>
  <c r="X14" i="50"/>
  <c r="AC14" i="50" s="1"/>
  <c r="W14" i="50"/>
  <c r="P14" i="50"/>
  <c r="K14" i="50"/>
  <c r="G14" i="50"/>
  <c r="F14" i="50"/>
  <c r="E14" i="50"/>
  <c r="L14" i="50" s="1"/>
  <c r="BG13" i="50"/>
  <c r="BE13" i="50"/>
  <c r="BD13" i="50" s="1"/>
  <c r="AZ13" i="50"/>
  <c r="AY13" i="50"/>
  <c r="AU13" i="50"/>
  <c r="AQ13" i="50"/>
  <c r="AP13" i="50"/>
  <c r="AO13" i="50"/>
  <c r="AV13" i="50" s="1"/>
  <c r="AH13" i="50"/>
  <c r="AG13" i="50"/>
  <c r="AD13" i="50"/>
  <c r="Z13" i="50"/>
  <c r="Y13" i="50"/>
  <c r="X13" i="50"/>
  <c r="AC13" i="50" s="1"/>
  <c r="W13" i="50"/>
  <c r="K13" i="50"/>
  <c r="G13" i="50"/>
  <c r="F13" i="50"/>
  <c r="E13" i="50"/>
  <c r="L13" i="50" s="1"/>
  <c r="BG12" i="50"/>
  <c r="BE12" i="50"/>
  <c r="BD12" i="50" s="1"/>
  <c r="AZ12" i="50"/>
  <c r="AU12" i="50"/>
  <c r="AQ12" i="50"/>
  <c r="AP12" i="50"/>
  <c r="AO12" i="50"/>
  <c r="AV12" i="50" s="1"/>
  <c r="AK12" i="50"/>
  <c r="AD12" i="50"/>
  <c r="AC12" i="50"/>
  <c r="Z12" i="50"/>
  <c r="Y12" i="50"/>
  <c r="X12" i="50"/>
  <c r="W12" i="50"/>
  <c r="S12" i="50"/>
  <c r="Z16" i="50" s="1"/>
  <c r="P12" i="50"/>
  <c r="O12" i="50"/>
  <c r="L12" i="50"/>
  <c r="K12" i="50"/>
  <c r="G12" i="50"/>
  <c r="F12" i="50"/>
  <c r="E12" i="50"/>
  <c r="A12" i="50"/>
  <c r="BI11" i="50"/>
  <c r="BG11" i="50"/>
  <c r="BE11" i="50"/>
  <c r="BD11" i="50"/>
  <c r="AQ11" i="50"/>
  <c r="AP11" i="50"/>
  <c r="AO11" i="50"/>
  <c r="Y11" i="50"/>
  <c r="X11" i="50"/>
  <c r="W11" i="50"/>
  <c r="G11" i="50"/>
  <c r="F11" i="50"/>
  <c r="E11" i="50"/>
  <c r="O6" i="50" s="1"/>
  <c r="BI10" i="50"/>
  <c r="BG10" i="50"/>
  <c r="BE10" i="50"/>
  <c r="BD10" i="50"/>
  <c r="AQ10" i="50"/>
  <c r="AP10" i="50"/>
  <c r="AO10" i="50"/>
  <c r="Y10" i="50"/>
  <c r="X10" i="50"/>
  <c r="W10" i="50"/>
  <c r="G10" i="50"/>
  <c r="F10" i="50"/>
  <c r="P5" i="50" s="1"/>
  <c r="E10" i="50"/>
  <c r="BI9" i="50"/>
  <c r="BG9" i="50"/>
  <c r="BE9" i="50"/>
  <c r="BD9" i="50"/>
  <c r="AQ9" i="50"/>
  <c r="AP9" i="50"/>
  <c r="AO9" i="50"/>
  <c r="Y9" i="50"/>
  <c r="X9" i="50"/>
  <c r="W9" i="50"/>
  <c r="H9" i="50"/>
  <c r="G9" i="50"/>
  <c r="F9" i="50"/>
  <c r="P4" i="50" s="1"/>
  <c r="E9" i="50"/>
  <c r="BI8" i="50"/>
  <c r="BG8" i="50"/>
  <c r="BE8" i="50"/>
  <c r="BD8" i="50"/>
  <c r="AQ8" i="50"/>
  <c r="AP8" i="50"/>
  <c r="AZ3" i="50" s="1"/>
  <c r="AO8" i="50"/>
  <c r="Y8" i="50"/>
  <c r="X8" i="50"/>
  <c r="AH3" i="50" s="1"/>
  <c r="W8" i="50"/>
  <c r="AG3" i="50" s="1"/>
  <c r="G8" i="50"/>
  <c r="F8" i="50"/>
  <c r="E8" i="50"/>
  <c r="O3" i="50" s="1"/>
  <c r="BI7" i="50"/>
  <c r="BG7" i="50"/>
  <c r="BE7" i="50"/>
  <c r="BD7" i="50" s="1"/>
  <c r="AR7" i="50"/>
  <c r="AQ7" i="50"/>
  <c r="AP7" i="50"/>
  <c r="AZ2" i="50" s="1"/>
  <c r="AO7" i="50"/>
  <c r="AK7" i="50"/>
  <c r="AR10" i="50" s="1"/>
  <c r="Y7" i="50"/>
  <c r="X7" i="50"/>
  <c r="W7" i="50"/>
  <c r="AG2" i="50" s="1"/>
  <c r="S7" i="50"/>
  <c r="G7" i="50"/>
  <c r="F7" i="50"/>
  <c r="E7" i="50"/>
  <c r="A7" i="50"/>
  <c r="AZ6" i="50"/>
  <c r="AY6" i="50"/>
  <c r="AQ6" i="50"/>
  <c r="AP6" i="50"/>
  <c r="AU6" i="50" s="1"/>
  <c r="AO6" i="50"/>
  <c r="AV6" i="50" s="1"/>
  <c r="AH6" i="50"/>
  <c r="AG6" i="50"/>
  <c r="AC6" i="50"/>
  <c r="Y6" i="50"/>
  <c r="X6" i="50"/>
  <c r="W6" i="50"/>
  <c r="AD6" i="50" s="1"/>
  <c r="P6" i="50"/>
  <c r="K6" i="50"/>
  <c r="H6" i="50"/>
  <c r="G6" i="50"/>
  <c r="F6" i="50"/>
  <c r="E6" i="50"/>
  <c r="L6" i="50" s="1"/>
  <c r="AZ5" i="50"/>
  <c r="AY5" i="50"/>
  <c r="AU5" i="50"/>
  <c r="AR5" i="50"/>
  <c r="AQ5" i="50"/>
  <c r="AP5" i="50"/>
  <c r="AO5" i="50"/>
  <c r="AV5" i="50" s="1"/>
  <c r="AH5" i="50"/>
  <c r="AG5" i="50"/>
  <c r="AD5" i="50"/>
  <c r="AC5" i="50"/>
  <c r="Y5" i="50"/>
  <c r="X5" i="50"/>
  <c r="W5" i="50"/>
  <c r="O5" i="50"/>
  <c r="H5" i="50"/>
  <c r="G5" i="50"/>
  <c r="F5" i="50"/>
  <c r="K5" i="50" s="1"/>
  <c r="E5" i="50"/>
  <c r="L5" i="50" s="1"/>
  <c r="AZ4" i="50"/>
  <c r="AY4" i="50"/>
  <c r="AQ4" i="50"/>
  <c r="AP4" i="50"/>
  <c r="AU4" i="50" s="1"/>
  <c r="AO4" i="50"/>
  <c r="AV4" i="50" s="1"/>
  <c r="AH4" i="50"/>
  <c r="AG4" i="50"/>
  <c r="AD4" i="50"/>
  <c r="AC4" i="50"/>
  <c r="Y4" i="50"/>
  <c r="X4" i="50"/>
  <c r="W4" i="50"/>
  <c r="O4" i="50"/>
  <c r="K4" i="50"/>
  <c r="H4" i="50"/>
  <c r="G4" i="50"/>
  <c r="F4" i="50"/>
  <c r="E4" i="50"/>
  <c r="L4" i="50" s="1"/>
  <c r="AY3" i="50"/>
  <c r="AU3" i="50"/>
  <c r="AQ3" i="50"/>
  <c r="AP3" i="50"/>
  <c r="AO3" i="50"/>
  <c r="AV3" i="50" s="1"/>
  <c r="AC3" i="50"/>
  <c r="Y3" i="50"/>
  <c r="X3" i="50"/>
  <c r="W3" i="50"/>
  <c r="AD3" i="50" s="1"/>
  <c r="P3" i="50"/>
  <c r="K3" i="50"/>
  <c r="H3" i="50"/>
  <c r="G3" i="50"/>
  <c r="F3" i="50"/>
  <c r="E3" i="50"/>
  <c r="L3" i="50" s="1"/>
  <c r="AY2" i="50"/>
  <c r="AV2" i="50"/>
  <c r="AQ2" i="50"/>
  <c r="AP2" i="50"/>
  <c r="AU2" i="50" s="1"/>
  <c r="AO2" i="50"/>
  <c r="AK2" i="50"/>
  <c r="AR4" i="50" s="1"/>
  <c r="AH2" i="50"/>
  <c r="AC2" i="50"/>
  <c r="Y2" i="50"/>
  <c r="X2" i="50"/>
  <c r="W2" i="50"/>
  <c r="AD2" i="50" s="1"/>
  <c r="T2" i="50"/>
  <c r="AC1" i="50" s="1"/>
  <c r="S2" i="50"/>
  <c r="P2" i="50"/>
  <c r="O2" i="50"/>
  <c r="K2" i="50"/>
  <c r="H2" i="50"/>
  <c r="G2" i="50"/>
  <c r="F2" i="50"/>
  <c r="E2" i="50"/>
  <c r="L2" i="50" s="1"/>
  <c r="A2" i="50"/>
  <c r="K1" i="50"/>
  <c r="F168" i="49"/>
  <c r="E168" i="49" s="1"/>
  <c r="F167" i="49"/>
  <c r="E167" i="49" s="1"/>
  <c r="AR122" i="50" s="1"/>
  <c r="BA117" i="50" s="1"/>
  <c r="F166" i="49"/>
  <c r="E166" i="49"/>
  <c r="AR118" i="50" s="1"/>
  <c r="BA115" i="50" s="1"/>
  <c r="F165" i="49"/>
  <c r="E165" i="49"/>
  <c r="F164" i="49"/>
  <c r="E164" i="49"/>
  <c r="AR120" i="50" s="1"/>
  <c r="BA116" i="50" s="1"/>
  <c r="F163" i="49"/>
  <c r="E163" i="49"/>
  <c r="AR126" i="50" s="1"/>
  <c r="BA119" i="50" s="1"/>
  <c r="F162" i="49"/>
  <c r="E162" i="49"/>
  <c r="AR123" i="50" s="1"/>
  <c r="AT118" i="50" s="1"/>
  <c r="F161" i="49"/>
  <c r="E161" i="49"/>
  <c r="F160" i="49"/>
  <c r="E160" i="49" s="1"/>
  <c r="F159" i="49"/>
  <c r="E159" i="49" s="1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 s="1"/>
  <c r="F151" i="49"/>
  <c r="E151" i="49" s="1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 s="1"/>
  <c r="F143" i="49"/>
  <c r="E143" i="49" s="1"/>
  <c r="F142" i="49"/>
  <c r="E142" i="49"/>
  <c r="F141" i="49"/>
  <c r="E141" i="49"/>
  <c r="F140" i="49"/>
  <c r="E140" i="49"/>
  <c r="AR116" i="50" s="1"/>
  <c r="BA114" i="50" s="1"/>
  <c r="F139" i="49"/>
  <c r="E139" i="49"/>
  <c r="AR125" i="50" s="1"/>
  <c r="AT119" i="50" s="1"/>
  <c r="F138" i="49"/>
  <c r="E138" i="49"/>
  <c r="AR127" i="50" s="1"/>
  <c r="AT120" i="50" s="1"/>
  <c r="F137" i="49"/>
  <c r="E137" i="49"/>
  <c r="AR114" i="50" s="1"/>
  <c r="BA113" i="50" s="1"/>
  <c r="F136" i="49"/>
  <c r="E136" i="49" s="1"/>
  <c r="F135" i="49"/>
  <c r="E135" i="49" s="1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 s="1"/>
  <c r="F127" i="49"/>
  <c r="E127" i="49" s="1"/>
  <c r="F126" i="49"/>
  <c r="E126" i="49"/>
  <c r="F125" i="49"/>
  <c r="E125" i="49"/>
  <c r="F124" i="49"/>
  <c r="E124" i="49"/>
  <c r="F122" i="49"/>
  <c r="E122" i="49"/>
  <c r="Z120" i="50" s="1"/>
  <c r="AI116" i="50" s="1"/>
  <c r="F121" i="49"/>
  <c r="E121" i="49"/>
  <c r="Z122" i="50" s="1"/>
  <c r="AI117" i="50" s="1"/>
  <c r="F120" i="49"/>
  <c r="E120" i="49"/>
  <c r="F119" i="49"/>
  <c r="E119" i="49" s="1"/>
  <c r="F118" i="49"/>
  <c r="E118" i="49" s="1"/>
  <c r="Z127" i="50" s="1"/>
  <c r="AB120" i="50" s="1"/>
  <c r="F117" i="49"/>
  <c r="E117" i="49"/>
  <c r="Z114" i="50" s="1"/>
  <c r="AI113" i="50" s="1"/>
  <c r="F116" i="49"/>
  <c r="E116" i="49"/>
  <c r="Z116" i="50" s="1"/>
  <c r="AI114" i="50" s="1"/>
  <c r="F115" i="49"/>
  <c r="E115" i="49"/>
  <c r="F114" i="49"/>
  <c r="E114" i="49"/>
  <c r="F113" i="49"/>
  <c r="E113" i="49"/>
  <c r="F112" i="49"/>
  <c r="E112" i="49"/>
  <c r="F111" i="49"/>
  <c r="E111" i="49" s="1"/>
  <c r="F110" i="49"/>
  <c r="E110" i="49" s="1"/>
  <c r="F109" i="49"/>
  <c r="E109" i="49"/>
  <c r="F108" i="49"/>
  <c r="E108" i="49"/>
  <c r="F107" i="49"/>
  <c r="E107" i="49"/>
  <c r="F106" i="49"/>
  <c r="E106" i="49"/>
  <c r="F105" i="49"/>
  <c r="E105" i="49"/>
  <c r="F104" i="49"/>
  <c r="E104" i="49"/>
  <c r="F103" i="49"/>
  <c r="E103" i="49" s="1"/>
  <c r="F102" i="49"/>
  <c r="E102" i="49" s="1"/>
  <c r="F101" i="49"/>
  <c r="E101" i="49"/>
  <c r="F100" i="49"/>
  <c r="E100" i="49"/>
  <c r="F99" i="49"/>
  <c r="E99" i="49"/>
  <c r="H115" i="50" s="1"/>
  <c r="J114" i="50" s="1"/>
  <c r="F98" i="49"/>
  <c r="E98" i="49"/>
  <c r="H117" i="50" s="1"/>
  <c r="J115" i="50" s="1"/>
  <c r="F97" i="49"/>
  <c r="E97" i="49"/>
  <c r="H122" i="50" s="1"/>
  <c r="Q117" i="50" s="1"/>
  <c r="F96" i="49"/>
  <c r="E96" i="49"/>
  <c r="H123" i="50" s="1"/>
  <c r="J118" i="50" s="1"/>
  <c r="F95" i="49"/>
  <c r="E95" i="49" s="1"/>
  <c r="H125" i="50" s="1"/>
  <c r="J119" i="50" s="1"/>
  <c r="F94" i="49"/>
  <c r="E94" i="49" s="1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 s="1"/>
  <c r="F86" i="49"/>
  <c r="E86" i="49" s="1"/>
  <c r="F85" i="49"/>
  <c r="E85" i="49"/>
  <c r="F84" i="49"/>
  <c r="E84" i="49"/>
  <c r="F83" i="49"/>
  <c r="E83" i="49"/>
  <c r="F82" i="49"/>
  <c r="E82" i="49"/>
  <c r="F81" i="49"/>
  <c r="E81" i="49"/>
  <c r="F80" i="49"/>
  <c r="E80" i="49"/>
  <c r="F79" i="49"/>
  <c r="E79" i="49" s="1"/>
  <c r="F78" i="49"/>
  <c r="E78" i="49" s="1"/>
  <c r="F77" i="49"/>
  <c r="E77" i="49"/>
  <c r="F76" i="49"/>
  <c r="E76" i="49"/>
  <c r="F75" i="49"/>
  <c r="E75" i="49"/>
  <c r="F74" i="49"/>
  <c r="E74" i="49"/>
  <c r="H113" i="50" s="1"/>
  <c r="J113" i="50" s="1"/>
  <c r="F73" i="49"/>
  <c r="E73" i="49"/>
  <c r="H118" i="50" s="1"/>
  <c r="Q115" i="50" s="1"/>
  <c r="F72" i="49"/>
  <c r="E72" i="49"/>
  <c r="H120" i="50" s="1"/>
  <c r="Q116" i="50" s="1"/>
  <c r="F71" i="49"/>
  <c r="E71" i="49" s="1"/>
  <c r="F70" i="49"/>
  <c r="E70" i="49" s="1"/>
  <c r="Z126" i="50" s="1"/>
  <c r="AI119" i="50" s="1"/>
  <c r="F69" i="49"/>
  <c r="E69" i="49"/>
  <c r="Z113" i="50" s="1"/>
  <c r="AB113" i="50" s="1"/>
  <c r="F68" i="49"/>
  <c r="E68" i="49"/>
  <c r="Z115" i="50" s="1"/>
  <c r="AB114" i="50" s="1"/>
  <c r="F67" i="49"/>
  <c r="E67" i="49"/>
  <c r="Z117" i="50" s="1"/>
  <c r="AB115" i="50" s="1"/>
  <c r="F66" i="49"/>
  <c r="E66" i="49"/>
  <c r="Z124" i="50" s="1"/>
  <c r="AI118" i="50" s="1"/>
  <c r="F65" i="49"/>
  <c r="E65" i="49"/>
  <c r="F64" i="49"/>
  <c r="E64" i="49"/>
  <c r="F63" i="49"/>
  <c r="E63" i="49" s="1"/>
  <c r="F62" i="49"/>
  <c r="E62" i="49" s="1"/>
  <c r="F61" i="49"/>
  <c r="E61" i="49"/>
  <c r="F60" i="49"/>
  <c r="E60" i="49"/>
  <c r="F59" i="49"/>
  <c r="E59" i="49"/>
  <c r="BD15" i="50" s="1"/>
  <c r="F58" i="49"/>
  <c r="E58" i="49"/>
  <c r="F57" i="49"/>
  <c r="E57" i="49"/>
  <c r="F56" i="49"/>
  <c r="E56" i="49"/>
  <c r="F55" i="49"/>
  <c r="E55" i="49" s="1"/>
  <c r="F54" i="49"/>
  <c r="E54" i="49" s="1"/>
  <c r="F53" i="49"/>
  <c r="E53" i="49"/>
  <c r="F52" i="49"/>
  <c r="E52" i="49"/>
  <c r="F51" i="49"/>
  <c r="E51" i="49"/>
  <c r="F50" i="49"/>
  <c r="E50" i="49"/>
  <c r="F49" i="49"/>
  <c r="E49" i="49"/>
  <c r="AR117" i="50" s="1"/>
  <c r="AT115" i="50" s="1"/>
  <c r="F48" i="49"/>
  <c r="E48" i="49"/>
  <c r="AR119" i="50" s="1"/>
  <c r="AT116" i="50" s="1"/>
  <c r="F47" i="49"/>
  <c r="E47" i="49" s="1"/>
  <c r="AR113" i="50" s="1"/>
  <c r="AT113" i="50" s="1"/>
  <c r="F46" i="49"/>
  <c r="E46" i="49" s="1"/>
  <c r="AR121" i="50" s="1"/>
  <c r="AT117" i="50" s="1"/>
  <c r="F45" i="49"/>
  <c r="E45" i="49"/>
  <c r="F44" i="49"/>
  <c r="E44" i="49"/>
  <c r="F43" i="49"/>
  <c r="E43" i="49"/>
  <c r="AR115" i="50" s="1"/>
  <c r="AT114" i="50" s="1"/>
  <c r="F42" i="49"/>
  <c r="E42" i="49"/>
  <c r="F41" i="49"/>
  <c r="E41" i="49"/>
  <c r="F40" i="49"/>
  <c r="E40" i="49"/>
  <c r="F39" i="49"/>
  <c r="E39" i="49" s="1"/>
  <c r="F38" i="49"/>
  <c r="E38" i="49" s="1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 s="1"/>
  <c r="F30" i="49"/>
  <c r="E30" i="49" s="1"/>
  <c r="F29" i="49"/>
  <c r="E29" i="49"/>
  <c r="N28" i="49"/>
  <c r="M28" i="49"/>
  <c r="F28" i="49"/>
  <c r="E28" i="49"/>
  <c r="N27" i="49"/>
  <c r="M27" i="49"/>
  <c r="F27" i="49"/>
  <c r="E27" i="49"/>
  <c r="N26" i="49"/>
  <c r="M26" i="49"/>
  <c r="F26" i="49"/>
  <c r="E26" i="49" s="1"/>
  <c r="N25" i="49"/>
  <c r="M25" i="49"/>
  <c r="F25" i="49"/>
  <c r="E25" i="49"/>
  <c r="N24" i="49"/>
  <c r="M24" i="49"/>
  <c r="F24" i="49"/>
  <c r="E24" i="49"/>
  <c r="N23" i="49"/>
  <c r="M23" i="49"/>
  <c r="F23" i="49"/>
  <c r="E23" i="49"/>
  <c r="N22" i="49"/>
  <c r="M22" i="49"/>
  <c r="F22" i="49"/>
  <c r="E22" i="49" s="1"/>
  <c r="N21" i="49"/>
  <c r="M21" i="49"/>
  <c r="F21" i="49"/>
  <c r="E21" i="49"/>
  <c r="N20" i="49"/>
  <c r="M20" i="49"/>
  <c r="F20" i="49"/>
  <c r="E20" i="49"/>
  <c r="N19" i="49"/>
  <c r="M19" i="49"/>
  <c r="F19" i="49"/>
  <c r="E19" i="49"/>
  <c r="N18" i="49"/>
  <c r="M18" i="49"/>
  <c r="F18" i="49"/>
  <c r="E18" i="49" s="1"/>
  <c r="N17" i="49"/>
  <c r="M17" i="49"/>
  <c r="F17" i="49"/>
  <c r="E17" i="49"/>
  <c r="N16" i="49"/>
  <c r="M16" i="49"/>
  <c r="F16" i="49"/>
  <c r="E16" i="49"/>
  <c r="H119" i="50" s="1"/>
  <c r="J116" i="50" s="1"/>
  <c r="N15" i="49"/>
  <c r="M15" i="49"/>
  <c r="F15" i="49"/>
  <c r="E15" i="49"/>
  <c r="H127" i="50" s="1"/>
  <c r="J120" i="50" s="1"/>
  <c r="N14" i="49"/>
  <c r="M14" i="49"/>
  <c r="AL57" i="50" s="1"/>
  <c r="AY51" i="50" s="1"/>
  <c r="F14" i="49"/>
  <c r="E14" i="49" s="1"/>
  <c r="H121" i="50" s="1"/>
  <c r="J117" i="50" s="1"/>
  <c r="N13" i="49"/>
  <c r="M13" i="49"/>
  <c r="F13" i="49"/>
  <c r="E13" i="49"/>
  <c r="H116" i="50" s="1"/>
  <c r="Q114" i="50" s="1"/>
  <c r="N12" i="49"/>
  <c r="M12" i="49"/>
  <c r="F12" i="49"/>
  <c r="E12" i="49"/>
  <c r="N11" i="49"/>
  <c r="M11" i="49"/>
  <c r="B37" i="50" s="1"/>
  <c r="O31" i="50" s="1"/>
  <c r="F11" i="49"/>
  <c r="E11" i="49"/>
  <c r="N10" i="49"/>
  <c r="M10" i="49"/>
  <c r="F10" i="49"/>
  <c r="E10" i="49" s="1"/>
  <c r="H114" i="50" s="1"/>
  <c r="Q113" i="50" s="1"/>
  <c r="N9" i="49"/>
  <c r="M9" i="49"/>
  <c r="F9" i="49"/>
  <c r="E9" i="49"/>
  <c r="Z118" i="50" s="1"/>
  <c r="AI115" i="50" s="1"/>
  <c r="N8" i="49"/>
  <c r="M8" i="49"/>
  <c r="F8" i="49"/>
  <c r="E8" i="49"/>
  <c r="Z125" i="50" s="1"/>
  <c r="AB119" i="50" s="1"/>
  <c r="N7" i="49"/>
  <c r="M7" i="49"/>
  <c r="F7" i="49"/>
  <c r="E7" i="49"/>
  <c r="Z119" i="50" s="1"/>
  <c r="AB116" i="50" s="1"/>
  <c r="N6" i="49"/>
  <c r="M6" i="49"/>
  <c r="AL17" i="50" s="1"/>
  <c r="AY11" i="50" s="1"/>
  <c r="F6" i="49"/>
  <c r="E6" i="49" s="1"/>
  <c r="Z123" i="50" s="1"/>
  <c r="AB118" i="50" s="1"/>
  <c r="N5" i="49"/>
  <c r="M5" i="49"/>
  <c r="F5" i="49"/>
  <c r="E5" i="49"/>
  <c r="N4" i="49"/>
  <c r="M4" i="49"/>
  <c r="B2" i="50" s="1"/>
  <c r="F4" i="49"/>
  <c r="E4" i="49"/>
  <c r="F3" i="49"/>
  <c r="E3" i="49" s="1"/>
  <c r="Z121" i="50" s="1"/>
  <c r="AB117" i="50" s="1"/>
  <c r="BE3" i="50" l="1"/>
  <c r="BG3" i="50"/>
  <c r="BG33" i="50"/>
  <c r="BE45" i="50"/>
  <c r="BE42" i="50"/>
  <c r="BE2" i="50"/>
  <c r="BK8" i="50" s="1"/>
  <c r="BM8" i="50" s="1"/>
  <c r="Z7" i="50"/>
  <c r="Z10" i="50"/>
  <c r="Z9" i="50"/>
  <c r="BI22" i="50"/>
  <c r="BE74" i="50"/>
  <c r="BG46" i="50"/>
  <c r="T7" i="50"/>
  <c r="AG1" i="50" s="1"/>
  <c r="BG36" i="50"/>
  <c r="BE34" i="50"/>
  <c r="BE55" i="50"/>
  <c r="BI66" i="50"/>
  <c r="BG75" i="50"/>
  <c r="T47" i="50"/>
  <c r="AG41" i="50" s="1"/>
  <c r="B52" i="50"/>
  <c r="K51" i="50" s="1"/>
  <c r="AV125" i="50"/>
  <c r="T102" i="50"/>
  <c r="AC101" i="50" s="1"/>
  <c r="B102" i="50"/>
  <c r="K101" i="50" s="1"/>
  <c r="B42" i="50"/>
  <c r="K41" i="50" s="1"/>
  <c r="T42" i="50"/>
  <c r="AC41" i="50" s="1"/>
  <c r="AV123" i="50"/>
  <c r="B82" i="50"/>
  <c r="K81" i="50" s="1"/>
  <c r="T82" i="50"/>
  <c r="AC81" i="50" s="1"/>
  <c r="T107" i="50"/>
  <c r="AG101" i="50" s="1"/>
  <c r="L125" i="50"/>
  <c r="AL107" i="50"/>
  <c r="AY101" i="50" s="1"/>
  <c r="AL2" i="50"/>
  <c r="AU1" i="50" s="1"/>
  <c r="BE4" i="50"/>
  <c r="BE35" i="50"/>
  <c r="BI52" i="50"/>
  <c r="AL22" i="50"/>
  <c r="AU21" i="50" s="1"/>
  <c r="B22" i="50"/>
  <c r="K21" i="50" s="1"/>
  <c r="B62" i="50"/>
  <c r="K61" i="50" s="1"/>
  <c r="AL62" i="50"/>
  <c r="AU61" i="50" s="1"/>
  <c r="AD124" i="50"/>
  <c r="B97" i="50"/>
  <c r="O91" i="50" s="1"/>
  <c r="AL92" i="50"/>
  <c r="AU91" i="50" s="1"/>
  <c r="BE6" i="50"/>
  <c r="AR6" i="50"/>
  <c r="AR3" i="50"/>
  <c r="BG4" i="50"/>
  <c r="BI15" i="50"/>
  <c r="BG25" i="50"/>
  <c r="BE46" i="50"/>
  <c r="H48" i="50"/>
  <c r="H49" i="50"/>
  <c r="H47" i="50"/>
  <c r="H51" i="50"/>
  <c r="H50" i="50"/>
  <c r="BG64" i="50"/>
  <c r="BD66" i="50"/>
  <c r="BI6" i="50"/>
  <c r="BG23" i="50"/>
  <c r="BD28" i="50"/>
  <c r="BG42" i="50"/>
  <c r="BI62" i="50"/>
  <c r="BK73" i="50"/>
  <c r="BM73" i="50" s="1"/>
  <c r="BD73" i="50"/>
  <c r="BE114" i="50"/>
  <c r="BG24" i="50"/>
  <c r="BI3" i="50"/>
  <c r="H16" i="50"/>
  <c r="H15" i="50"/>
  <c r="H14" i="50"/>
  <c r="H13" i="50"/>
  <c r="H12" i="50"/>
  <c r="BG34" i="50"/>
  <c r="BE56" i="50"/>
  <c r="T12" i="50"/>
  <c r="AC11" i="50" s="1"/>
  <c r="AL12" i="50"/>
  <c r="AU11" i="50" s="1"/>
  <c r="B27" i="50"/>
  <c r="O21" i="50" s="1"/>
  <c r="T32" i="50"/>
  <c r="AC31" i="50" s="1"/>
  <c r="AL52" i="50"/>
  <c r="AU51" i="50" s="1"/>
  <c r="B47" i="50"/>
  <c r="O41" i="50" s="1"/>
  <c r="T72" i="50"/>
  <c r="AC71" i="50" s="1"/>
  <c r="B67" i="50"/>
  <c r="O61" i="50" s="1"/>
  <c r="AL72" i="50"/>
  <c r="AU71" i="50" s="1"/>
  <c r="AD123" i="50"/>
  <c r="AL82" i="50"/>
  <c r="AU81" i="50" s="1"/>
  <c r="B87" i="50"/>
  <c r="O81" i="50" s="1"/>
  <c r="T97" i="50"/>
  <c r="AG91" i="50" s="1"/>
  <c r="AL97" i="50"/>
  <c r="AY91" i="50" s="1"/>
  <c r="L124" i="50"/>
  <c r="AR2" i="50"/>
  <c r="Z8" i="50"/>
  <c r="B12" i="50"/>
  <c r="K11" i="50" s="1"/>
  <c r="AR16" i="50"/>
  <c r="AR15" i="50"/>
  <c r="AR14" i="50"/>
  <c r="AR13" i="50"/>
  <c r="AR12" i="50"/>
  <c r="BI13" i="50"/>
  <c r="BG26" i="50"/>
  <c r="BE25" i="50"/>
  <c r="BG32" i="50"/>
  <c r="BE43" i="50"/>
  <c r="BI43" i="50"/>
  <c r="BD62" i="50"/>
  <c r="BG6" i="50"/>
  <c r="Z11" i="50"/>
  <c r="BE24" i="50"/>
  <c r="T52" i="50"/>
  <c r="AC51" i="50" s="1"/>
  <c r="BI53" i="50"/>
  <c r="BI2" i="50"/>
  <c r="BK41" i="50" s="1"/>
  <c r="BM41" i="50" s="1"/>
  <c r="Z6" i="50"/>
  <c r="Z5" i="50"/>
  <c r="Z4" i="50"/>
  <c r="Z3" i="50"/>
  <c r="BD16" i="50"/>
  <c r="AR36" i="50"/>
  <c r="AR35" i="50"/>
  <c r="AR34" i="50"/>
  <c r="AR33" i="50"/>
  <c r="AR32" i="50"/>
  <c r="BG52" i="50"/>
  <c r="BG56" i="50"/>
  <c r="BI54" i="50"/>
  <c r="Z66" i="50"/>
  <c r="Z65" i="50"/>
  <c r="Z64" i="50"/>
  <c r="Z63" i="50"/>
  <c r="Z62" i="50"/>
  <c r="BI85" i="50"/>
  <c r="BG73" i="50"/>
  <c r="AL37" i="50"/>
  <c r="AY31" i="50" s="1"/>
  <c r="B32" i="50"/>
  <c r="K31" i="50" s="1"/>
  <c r="T27" i="50"/>
  <c r="AG21" i="50" s="1"/>
  <c r="BI4" i="50"/>
  <c r="BI5" i="50"/>
  <c r="H8" i="50"/>
  <c r="H11" i="50"/>
  <c r="H10" i="50"/>
  <c r="H7" i="50"/>
  <c r="BE14" i="50"/>
  <c r="BG22" i="50"/>
  <c r="BG35" i="50"/>
  <c r="BI32" i="50"/>
  <c r="BI45" i="50"/>
  <c r="BD51" i="50"/>
  <c r="BK54" i="50"/>
  <c r="BM54" i="50" s="1"/>
  <c r="BD54" i="50"/>
  <c r="BG54" i="50"/>
  <c r="BG62" i="50"/>
  <c r="BG2" i="50"/>
  <c r="BK47" i="50" s="1"/>
  <c r="BM47" i="50" s="1"/>
  <c r="B7" i="50"/>
  <c r="O1" i="50" s="1"/>
  <c r="BG14" i="50"/>
  <c r="Z26" i="50"/>
  <c r="Z25" i="50"/>
  <c r="Z24" i="50"/>
  <c r="Z23" i="50"/>
  <c r="Z22" i="50"/>
  <c r="BD39" i="50"/>
  <c r="BI46" i="50"/>
  <c r="BE53" i="50"/>
  <c r="BI55" i="50"/>
  <c r="BE5" i="50"/>
  <c r="T22" i="50"/>
  <c r="AC21" i="50" s="1"/>
  <c r="BG53" i="50"/>
  <c r="BK65" i="50"/>
  <c r="BM65" i="50" s="1"/>
  <c r="BI63" i="50"/>
  <c r="BG76" i="50"/>
  <c r="Z96" i="50"/>
  <c r="Z95" i="50"/>
  <c r="Z94" i="50"/>
  <c r="Z93" i="50"/>
  <c r="Z92" i="50"/>
  <c r="AL77" i="50"/>
  <c r="AY71" i="50" s="1"/>
  <c r="B72" i="50"/>
  <c r="K71" i="50" s="1"/>
  <c r="T67" i="50"/>
  <c r="AG61" i="50" s="1"/>
  <c r="AR40" i="50"/>
  <c r="AR39" i="50"/>
  <c r="AR38" i="50"/>
  <c r="AR41" i="50"/>
  <c r="AR37" i="50"/>
  <c r="Z2" i="50"/>
  <c r="T17" i="50"/>
  <c r="AG11" i="50" s="1"/>
  <c r="AL7" i="50"/>
  <c r="AY1" i="50" s="1"/>
  <c r="B17" i="50"/>
  <c r="O11" i="50" s="1"/>
  <c r="T37" i="50"/>
  <c r="AG31" i="50" s="1"/>
  <c r="AL27" i="50"/>
  <c r="AY21" i="50" s="1"/>
  <c r="B57" i="50"/>
  <c r="O51" i="50" s="1"/>
  <c r="T57" i="50"/>
  <c r="AG51" i="50" s="1"/>
  <c r="AL47" i="50"/>
  <c r="AY41" i="50" s="1"/>
  <c r="B77" i="50"/>
  <c r="O71" i="50" s="1"/>
  <c r="T77" i="50"/>
  <c r="AG71" i="50" s="1"/>
  <c r="AL67" i="50"/>
  <c r="AY61" i="50" s="1"/>
  <c r="AV124" i="50"/>
  <c r="B92" i="50"/>
  <c r="K91" i="50" s="1"/>
  <c r="T92" i="50"/>
  <c r="AC91" i="50" s="1"/>
  <c r="AD125" i="50"/>
  <c r="B107" i="50"/>
  <c r="O101" i="50" s="1"/>
  <c r="AL102" i="50"/>
  <c r="AU101" i="50" s="1"/>
  <c r="BG5" i="50"/>
  <c r="BI26" i="50"/>
  <c r="AR44" i="50"/>
  <c r="AR45" i="50"/>
  <c r="AR46" i="50"/>
  <c r="AR42" i="50"/>
  <c r="BE44" i="50"/>
  <c r="AR67" i="50"/>
  <c r="AR69" i="50"/>
  <c r="AR68" i="50"/>
  <c r="AR71" i="50"/>
  <c r="AR70" i="50"/>
  <c r="BI72" i="50"/>
  <c r="T87" i="50"/>
  <c r="AG81" i="50" s="1"/>
  <c r="AL87" i="50"/>
  <c r="AY81" i="50" s="1"/>
  <c r="L123" i="50"/>
  <c r="BI12" i="50"/>
  <c r="BD21" i="50"/>
  <c r="BI23" i="50"/>
  <c r="AL42" i="50"/>
  <c r="AU41" i="50" s="1"/>
  <c r="Z67" i="50"/>
  <c r="Z68" i="50"/>
  <c r="H83" i="50"/>
  <c r="AR84" i="50"/>
  <c r="BD87" i="50"/>
  <c r="BG45" i="50"/>
  <c r="AR57" i="50"/>
  <c r="AR59" i="50"/>
  <c r="BE63" i="50"/>
  <c r="Z71" i="50"/>
  <c r="H73" i="50"/>
  <c r="BG95" i="50"/>
  <c r="BI113" i="50"/>
  <c r="Z79" i="50"/>
  <c r="Z78" i="50"/>
  <c r="Z77" i="50"/>
  <c r="BD84" i="50"/>
  <c r="BI94" i="50"/>
  <c r="Z45" i="50"/>
  <c r="Z56" i="50"/>
  <c r="H72" i="50"/>
  <c r="BE75" i="50"/>
  <c r="H84" i="50"/>
  <c r="BE102" i="50"/>
  <c r="BD120" i="50"/>
  <c r="AR85" i="50"/>
  <c r="BE93" i="50"/>
  <c r="BI44" i="50"/>
  <c r="Z55" i="50"/>
  <c r="BI65" i="50"/>
  <c r="AR74" i="50"/>
  <c r="Z80" i="50"/>
  <c r="BG86" i="50"/>
  <c r="BE96" i="50"/>
  <c r="BE119" i="50"/>
  <c r="AR8" i="50"/>
  <c r="AR11" i="50"/>
  <c r="Z21" i="50"/>
  <c r="BE22" i="50"/>
  <c r="BE23" i="50"/>
  <c r="BE26" i="50"/>
  <c r="AR29" i="50"/>
  <c r="Z30" i="50"/>
  <c r="H31" i="50"/>
  <c r="H33" i="50"/>
  <c r="H34" i="50"/>
  <c r="H35" i="50"/>
  <c r="BD41" i="50"/>
  <c r="Z44" i="50"/>
  <c r="AR49" i="50"/>
  <c r="Z50" i="50"/>
  <c r="BD52" i="50"/>
  <c r="H59" i="50"/>
  <c r="H61" i="50"/>
  <c r="AR76" i="50"/>
  <c r="AR82" i="50"/>
  <c r="BI95" i="50"/>
  <c r="H41" i="50"/>
  <c r="BG43" i="50"/>
  <c r="BD65" i="50"/>
  <c r="BD72" i="50"/>
  <c r="BI74" i="50"/>
  <c r="Z81" i="50"/>
  <c r="H19" i="50"/>
  <c r="Z76" i="50"/>
  <c r="Z75" i="50"/>
  <c r="Z74" i="50"/>
  <c r="Z73" i="50"/>
  <c r="BI76" i="50"/>
  <c r="BK82" i="50"/>
  <c r="BM82" i="50" s="1"/>
  <c r="BD82" i="50"/>
  <c r="H85" i="50"/>
  <c r="BD85" i="50"/>
  <c r="BI83" i="50"/>
  <c r="Z40" i="50"/>
  <c r="H66" i="50"/>
  <c r="H65" i="50"/>
  <c r="H64" i="50"/>
  <c r="H63" i="50"/>
  <c r="BI64" i="50"/>
  <c r="BG65" i="50"/>
  <c r="Z69" i="50"/>
  <c r="BG72" i="50"/>
  <c r="H74" i="50"/>
  <c r="BI92" i="50"/>
  <c r="AR9" i="50"/>
  <c r="Z43" i="50"/>
  <c r="BD50" i="50"/>
  <c r="BD60" i="50"/>
  <c r="AR66" i="50"/>
  <c r="AR65" i="50"/>
  <c r="AR64" i="50"/>
  <c r="AR63" i="50"/>
  <c r="AR62" i="50"/>
  <c r="BI73" i="50"/>
  <c r="BE76" i="50"/>
  <c r="Z86" i="50"/>
  <c r="Z85" i="50"/>
  <c r="Z84" i="50"/>
  <c r="Z83" i="50"/>
  <c r="AR83" i="50"/>
  <c r="BG84" i="50"/>
  <c r="Z58" i="50"/>
  <c r="Z60" i="50"/>
  <c r="H71" i="50"/>
  <c r="BG74" i="50"/>
  <c r="BI75" i="50"/>
  <c r="BI82" i="50"/>
  <c r="BD89" i="50"/>
  <c r="H17" i="50"/>
  <c r="AR18" i="50"/>
  <c r="BE32" i="50"/>
  <c r="BE33" i="50"/>
  <c r="BE36" i="50"/>
  <c r="BI42" i="50"/>
  <c r="BE64" i="50"/>
  <c r="Z70" i="50"/>
  <c r="Z72" i="50"/>
  <c r="BE83" i="50"/>
  <c r="BI84" i="50"/>
  <c r="BI96" i="50"/>
  <c r="BE103" i="50"/>
  <c r="H62" i="50"/>
  <c r="AR73" i="50"/>
  <c r="BE86" i="50"/>
  <c r="BI93" i="50"/>
  <c r="BI33" i="50"/>
  <c r="BI34" i="50"/>
  <c r="BI35" i="50"/>
  <c r="H80" i="50"/>
  <c r="H77" i="50"/>
  <c r="H79" i="50"/>
  <c r="H78" i="50"/>
  <c r="BG85" i="50"/>
  <c r="H86" i="50"/>
  <c r="BG92" i="50"/>
  <c r="AR109" i="50"/>
  <c r="AR108" i="50"/>
  <c r="AR111" i="50"/>
  <c r="AR107" i="50"/>
  <c r="AR110" i="50"/>
  <c r="BE116" i="50"/>
  <c r="AR94" i="50"/>
  <c r="BE95" i="50"/>
  <c r="H100" i="50"/>
  <c r="H99" i="50"/>
  <c r="BI103" i="50"/>
  <c r="BG114" i="50"/>
  <c r="H91" i="50"/>
  <c r="BE94" i="50"/>
  <c r="BI106" i="50"/>
  <c r="BG120" i="50"/>
  <c r="H87" i="50"/>
  <c r="Z90" i="50"/>
  <c r="H97" i="50"/>
  <c r="AR103" i="50"/>
  <c r="AR102" i="50"/>
  <c r="AR104" i="50"/>
  <c r="BE106" i="50"/>
  <c r="BI116" i="50"/>
  <c r="AR93" i="50"/>
  <c r="Z98" i="50"/>
  <c r="Z97" i="50"/>
  <c r="Z101" i="50"/>
  <c r="AR80" i="50"/>
  <c r="AR89" i="50"/>
  <c r="H93" i="50"/>
  <c r="BG94" i="50"/>
  <c r="H101" i="50"/>
  <c r="BD104" i="50"/>
  <c r="H111" i="50"/>
  <c r="H110" i="50"/>
  <c r="H107" i="50"/>
  <c r="H109" i="50"/>
  <c r="H108" i="50"/>
  <c r="BI119" i="50"/>
  <c r="BE92" i="50"/>
  <c r="H103" i="50"/>
  <c r="H105" i="50"/>
  <c r="H104" i="50"/>
  <c r="BG115" i="50"/>
  <c r="AR97" i="50"/>
  <c r="AR100" i="50"/>
  <c r="BE117" i="50"/>
  <c r="AR77" i="50"/>
  <c r="H88" i="50"/>
  <c r="BG93" i="50"/>
  <c r="BI102" i="50"/>
  <c r="Z110" i="50"/>
  <c r="Z109" i="50"/>
  <c r="Z108" i="50"/>
  <c r="Z111" i="50"/>
  <c r="H102" i="50"/>
  <c r="BE105" i="50"/>
  <c r="BG105" i="50"/>
  <c r="BI104" i="50"/>
  <c r="BD111" i="50"/>
  <c r="AR78" i="50"/>
  <c r="Z88" i="50"/>
  <c r="H89" i="50"/>
  <c r="AR98" i="50"/>
  <c r="AR101" i="50"/>
  <c r="Z107" i="50"/>
  <c r="Z102" i="50"/>
  <c r="Z104" i="50"/>
  <c r="BE115" i="50"/>
  <c r="BI115" i="50"/>
  <c r="BE118" i="50"/>
  <c r="BE113" i="50"/>
  <c r="BG116" i="50"/>
  <c r="BO8" i="50" l="1"/>
  <c r="BN8" i="50"/>
  <c r="BO47" i="50"/>
  <c r="BN47" i="50"/>
  <c r="BO41" i="50"/>
  <c r="BN41" i="50"/>
  <c r="BK80" i="50"/>
  <c r="BM80" i="50" s="1"/>
  <c r="BK118" i="50"/>
  <c r="BM118" i="50" s="1"/>
  <c r="BD118" i="50"/>
  <c r="BK76" i="50"/>
  <c r="BM76" i="50" s="1"/>
  <c r="BD76" i="50"/>
  <c r="BK23" i="50"/>
  <c r="BM23" i="50" s="1"/>
  <c r="BD23" i="50"/>
  <c r="BK84" i="50"/>
  <c r="BM84" i="50" s="1"/>
  <c r="BK39" i="50"/>
  <c r="BM39" i="50" s="1"/>
  <c r="BK26" i="50"/>
  <c r="BM26" i="50" s="1"/>
  <c r="BD26" i="50"/>
  <c r="BK81" i="50"/>
  <c r="BM81" i="50" s="1"/>
  <c r="BK22" i="50"/>
  <c r="BM22" i="50" s="1"/>
  <c r="BD22" i="50"/>
  <c r="BK51" i="50"/>
  <c r="BM51" i="50" s="1"/>
  <c r="BK25" i="50"/>
  <c r="BM25" i="50" s="1"/>
  <c r="BD25" i="50"/>
  <c r="BK27" i="50"/>
  <c r="BM27" i="50" s="1"/>
  <c r="BO82" i="50"/>
  <c r="BN82" i="50"/>
  <c r="BK93" i="50"/>
  <c r="BM93" i="50" s="1"/>
  <c r="BD93" i="50"/>
  <c r="BK34" i="50"/>
  <c r="BM34" i="50" s="1"/>
  <c r="BD34" i="50"/>
  <c r="BD105" i="50"/>
  <c r="BK105" i="50"/>
  <c r="BM105" i="50" s="1"/>
  <c r="BK44" i="50"/>
  <c r="BM44" i="50" s="1"/>
  <c r="BD44" i="50"/>
  <c r="BK12" i="50"/>
  <c r="BM12" i="50" s="1"/>
  <c r="BK108" i="50"/>
  <c r="BM108" i="50" s="1"/>
  <c r="BK110" i="50"/>
  <c r="BM110" i="50" s="1"/>
  <c r="BK107" i="50"/>
  <c r="BM107" i="50" s="1"/>
  <c r="BK88" i="50"/>
  <c r="BM88" i="50" s="1"/>
  <c r="BK101" i="50"/>
  <c r="BM101" i="50" s="1"/>
  <c r="BK112" i="50"/>
  <c r="BM112" i="50" s="1"/>
  <c r="BK109" i="50"/>
  <c r="BM109" i="50" s="1"/>
  <c r="BK98" i="50"/>
  <c r="BM98" i="50" s="1"/>
  <c r="BK91" i="50"/>
  <c r="BM91" i="50" s="1"/>
  <c r="BK97" i="50"/>
  <c r="BM97" i="50" s="1"/>
  <c r="BK99" i="50"/>
  <c r="BM99" i="50" s="1"/>
  <c r="BK100" i="50"/>
  <c r="BM100" i="50" s="1"/>
  <c r="BK90" i="50"/>
  <c r="BM90" i="50" s="1"/>
  <c r="BK78" i="50"/>
  <c r="BM78" i="50" s="1"/>
  <c r="BK77" i="50"/>
  <c r="BM77" i="50" s="1"/>
  <c r="BK67" i="50"/>
  <c r="BM67" i="50" s="1"/>
  <c r="BK17" i="50"/>
  <c r="BM17" i="50" s="1"/>
  <c r="BK11" i="50"/>
  <c r="BM11" i="50" s="1"/>
  <c r="BK79" i="50"/>
  <c r="BM79" i="50" s="1"/>
  <c r="BK49" i="50"/>
  <c r="BM49" i="50" s="1"/>
  <c r="BK58" i="50"/>
  <c r="BM58" i="50" s="1"/>
  <c r="BK20" i="50"/>
  <c r="BM20" i="50" s="1"/>
  <c r="BK57" i="50"/>
  <c r="BM57" i="50" s="1"/>
  <c r="BK31" i="50"/>
  <c r="BM31" i="50" s="1"/>
  <c r="BK48" i="50"/>
  <c r="BM48" i="50" s="1"/>
  <c r="BK37" i="50"/>
  <c r="BM37" i="50" s="1"/>
  <c r="BK61" i="50"/>
  <c r="BM61" i="50" s="1"/>
  <c r="BK69" i="50"/>
  <c r="BM69" i="50" s="1"/>
  <c r="BK68" i="50"/>
  <c r="BM68" i="50" s="1"/>
  <c r="BK40" i="50"/>
  <c r="BM40" i="50" s="1"/>
  <c r="BK9" i="50"/>
  <c r="BM9" i="50" s="1"/>
  <c r="BK2" i="50"/>
  <c r="BK29" i="50"/>
  <c r="BM29" i="50" s="1"/>
  <c r="BK30" i="50"/>
  <c r="BM30" i="50" s="1"/>
  <c r="BK19" i="50"/>
  <c r="BM19" i="50" s="1"/>
  <c r="BK18" i="50"/>
  <c r="BM18" i="50" s="1"/>
  <c r="BK38" i="50"/>
  <c r="BM38" i="50" s="1"/>
  <c r="BD2" i="50"/>
  <c r="BD115" i="50"/>
  <c r="BK115" i="50"/>
  <c r="BM115" i="50" s="1"/>
  <c r="BK95" i="50"/>
  <c r="BM95" i="50" s="1"/>
  <c r="BD95" i="50"/>
  <c r="BK83" i="50"/>
  <c r="BM83" i="50" s="1"/>
  <c r="BD83" i="50"/>
  <c r="BK7" i="50"/>
  <c r="BM7" i="50" s="1"/>
  <c r="BK24" i="50"/>
  <c r="BM24" i="50" s="1"/>
  <c r="BD24" i="50"/>
  <c r="BK28" i="50"/>
  <c r="BM28" i="50" s="1"/>
  <c r="BK120" i="50"/>
  <c r="BM120" i="50" s="1"/>
  <c r="BK5" i="50"/>
  <c r="BM5" i="50" s="1"/>
  <c r="BD5" i="50"/>
  <c r="BK46" i="50"/>
  <c r="BM46" i="50" s="1"/>
  <c r="BD46" i="50"/>
  <c r="BK42" i="50"/>
  <c r="BM42" i="50" s="1"/>
  <c r="BD42" i="50"/>
  <c r="BD119" i="50"/>
  <c r="BK119" i="50"/>
  <c r="BM119" i="50" s="1"/>
  <c r="BK102" i="50"/>
  <c r="BM102" i="50" s="1"/>
  <c r="BD102" i="50"/>
  <c r="BK15" i="50"/>
  <c r="BM15" i="50" s="1"/>
  <c r="BK89" i="50"/>
  <c r="BM89" i="50" s="1"/>
  <c r="BK59" i="50"/>
  <c r="BM59" i="50" s="1"/>
  <c r="BD92" i="50"/>
  <c r="BK92" i="50"/>
  <c r="BM92" i="50" s="1"/>
  <c r="BK116" i="50"/>
  <c r="BM116" i="50" s="1"/>
  <c r="BD116" i="50"/>
  <c r="BK64" i="50"/>
  <c r="BM64" i="50" s="1"/>
  <c r="BD64" i="50"/>
  <c r="BK104" i="50"/>
  <c r="BM104" i="50" s="1"/>
  <c r="BK71" i="50"/>
  <c r="BM71" i="50" s="1"/>
  <c r="BK13" i="50"/>
  <c r="BM13" i="50" s="1"/>
  <c r="BD45" i="50"/>
  <c r="BK45" i="50"/>
  <c r="BM45" i="50" s="1"/>
  <c r="BD117" i="50"/>
  <c r="BK117" i="50"/>
  <c r="BM117" i="50" s="1"/>
  <c r="BD55" i="50"/>
  <c r="BK55" i="50"/>
  <c r="BM55" i="50" s="1"/>
  <c r="BD96" i="50"/>
  <c r="BK96" i="50"/>
  <c r="BM96" i="50" s="1"/>
  <c r="BK35" i="50"/>
  <c r="BM35" i="50" s="1"/>
  <c r="BD35" i="50"/>
  <c r="BK113" i="50"/>
  <c r="BM113" i="50" s="1"/>
  <c r="BD113" i="50"/>
  <c r="BK36" i="50"/>
  <c r="BM36" i="50" s="1"/>
  <c r="BD36" i="50"/>
  <c r="BK75" i="50"/>
  <c r="BM75" i="50" s="1"/>
  <c r="BD75" i="50"/>
  <c r="BD63" i="50"/>
  <c r="BK63" i="50"/>
  <c r="BM63" i="50" s="1"/>
  <c r="BK50" i="50"/>
  <c r="BM50" i="50" s="1"/>
  <c r="BK14" i="50"/>
  <c r="BM14" i="50" s="1"/>
  <c r="BD14" i="50"/>
  <c r="BK62" i="50"/>
  <c r="BM62" i="50" s="1"/>
  <c r="BO73" i="50"/>
  <c r="BN73" i="50"/>
  <c r="BK94" i="50"/>
  <c r="BM94" i="50" s="1"/>
  <c r="BD94" i="50"/>
  <c r="BK33" i="50"/>
  <c r="BM33" i="50" s="1"/>
  <c r="BD33" i="50"/>
  <c r="BK53" i="50"/>
  <c r="BM53" i="50" s="1"/>
  <c r="BD53" i="50"/>
  <c r="BK10" i="50"/>
  <c r="BM10" i="50" s="1"/>
  <c r="BK52" i="50"/>
  <c r="BM52" i="50" s="1"/>
  <c r="BK72" i="50"/>
  <c r="BM72" i="50" s="1"/>
  <c r="BK4" i="50"/>
  <c r="BM4" i="50" s="1"/>
  <c r="BD4" i="50"/>
  <c r="BK74" i="50"/>
  <c r="BM74" i="50" s="1"/>
  <c r="BD74" i="50"/>
  <c r="BO54" i="50"/>
  <c r="BN54" i="50"/>
  <c r="BK86" i="50"/>
  <c r="BM86" i="50" s="1"/>
  <c r="BD86" i="50"/>
  <c r="BK32" i="50"/>
  <c r="BM32" i="50" s="1"/>
  <c r="BD32" i="50"/>
  <c r="BK16" i="50"/>
  <c r="BM16" i="50" s="1"/>
  <c r="BK85" i="50"/>
  <c r="BM85" i="50" s="1"/>
  <c r="BK114" i="50"/>
  <c r="BM114" i="50" s="1"/>
  <c r="BD114" i="50"/>
  <c r="BK66" i="50"/>
  <c r="BM66" i="50" s="1"/>
  <c r="BD106" i="50"/>
  <c r="BK106" i="50"/>
  <c r="BM106" i="50" s="1"/>
  <c r="BK70" i="50"/>
  <c r="BM70" i="50" s="1"/>
  <c r="BK43" i="50"/>
  <c r="BM43" i="50" s="1"/>
  <c r="BD43" i="50"/>
  <c r="BK56" i="50"/>
  <c r="BM56" i="50" s="1"/>
  <c r="BD56" i="50"/>
  <c r="BK6" i="50"/>
  <c r="BM6" i="50" s="1"/>
  <c r="BD6" i="50"/>
  <c r="BD3" i="50"/>
  <c r="BK3" i="50"/>
  <c r="BM3" i="50" s="1"/>
  <c r="BO65" i="50"/>
  <c r="BN65" i="50"/>
  <c r="BK111" i="50"/>
  <c r="BM111" i="50" s="1"/>
  <c r="BK103" i="50"/>
  <c r="BM103" i="50" s="1"/>
  <c r="BD103" i="50"/>
  <c r="BK87" i="50"/>
  <c r="BM87" i="50" s="1"/>
  <c r="BK60" i="50"/>
  <c r="BM60" i="50" s="1"/>
  <c r="BK21" i="50"/>
  <c r="BM21" i="50" s="1"/>
  <c r="BO15" i="50" l="1"/>
  <c r="BN15" i="50"/>
  <c r="BO69" i="50"/>
  <c r="BN69" i="50"/>
  <c r="BO100" i="50"/>
  <c r="BN100" i="50"/>
  <c r="BO39" i="50"/>
  <c r="BN39" i="50"/>
  <c r="BO74" i="50"/>
  <c r="BN74" i="50"/>
  <c r="BO14" i="50"/>
  <c r="BN14" i="50"/>
  <c r="BO117" i="50"/>
  <c r="BN117" i="50"/>
  <c r="BO83" i="50"/>
  <c r="BN83" i="50"/>
  <c r="BO61" i="50"/>
  <c r="BN61" i="50"/>
  <c r="BO99" i="50"/>
  <c r="BN99" i="50"/>
  <c r="BO84" i="50"/>
  <c r="BN84" i="50"/>
  <c r="BO56" i="50"/>
  <c r="BN56" i="50"/>
  <c r="BO70" i="50"/>
  <c r="BN70" i="50"/>
  <c r="BN50" i="50"/>
  <c r="BO50" i="50"/>
  <c r="BO102" i="50"/>
  <c r="BN102" i="50"/>
  <c r="BN37" i="50"/>
  <c r="BO37" i="50"/>
  <c r="BO97" i="50"/>
  <c r="BN97" i="50"/>
  <c r="BN34" i="50"/>
  <c r="BO34" i="50"/>
  <c r="BO26" i="50"/>
  <c r="BN26" i="50"/>
  <c r="BO21" i="50"/>
  <c r="BN21" i="50"/>
  <c r="BN60" i="50"/>
  <c r="BO60" i="50"/>
  <c r="BO106" i="50"/>
  <c r="BN106" i="50"/>
  <c r="BO4" i="50"/>
  <c r="BN4" i="50"/>
  <c r="BO63" i="50"/>
  <c r="BN63" i="50"/>
  <c r="BN45" i="50"/>
  <c r="BO45" i="50"/>
  <c r="BO119" i="50"/>
  <c r="BN119" i="50"/>
  <c r="BO95" i="50"/>
  <c r="BN95" i="50"/>
  <c r="BO48" i="50"/>
  <c r="BN48" i="50"/>
  <c r="BO91" i="50"/>
  <c r="BN91" i="50"/>
  <c r="BO23" i="50"/>
  <c r="BN23" i="50"/>
  <c r="BO55" i="50"/>
  <c r="BN55" i="50"/>
  <c r="BO87" i="50"/>
  <c r="BN87" i="50"/>
  <c r="BO72" i="50"/>
  <c r="BN72" i="50"/>
  <c r="BN115" i="50"/>
  <c r="BO115" i="50"/>
  <c r="BO31" i="50"/>
  <c r="BN31" i="50"/>
  <c r="BO98" i="50"/>
  <c r="BN98" i="50"/>
  <c r="BO93" i="50"/>
  <c r="BN93" i="50"/>
  <c r="BO66" i="50"/>
  <c r="BN66" i="50"/>
  <c r="BO52" i="50"/>
  <c r="BN52" i="50"/>
  <c r="BO13" i="50"/>
  <c r="BN13" i="50"/>
  <c r="BO57" i="50"/>
  <c r="BN57" i="50"/>
  <c r="BO109" i="50"/>
  <c r="BN109" i="50"/>
  <c r="BO76" i="50"/>
  <c r="BN76" i="50"/>
  <c r="BO90" i="50"/>
  <c r="BN90" i="50"/>
  <c r="BO10" i="50"/>
  <c r="BN10" i="50"/>
  <c r="BO75" i="50"/>
  <c r="BN75" i="50"/>
  <c r="BO71" i="50"/>
  <c r="BN71" i="50"/>
  <c r="BN42" i="50"/>
  <c r="BO42" i="50"/>
  <c r="BO20" i="50"/>
  <c r="BN20" i="50"/>
  <c r="BO112" i="50"/>
  <c r="BN112" i="50"/>
  <c r="BO111" i="50"/>
  <c r="BN111" i="50"/>
  <c r="BO104" i="50"/>
  <c r="BN104" i="50"/>
  <c r="BO38" i="50"/>
  <c r="BN38" i="50"/>
  <c r="BO58" i="50"/>
  <c r="BN58" i="50"/>
  <c r="BO101" i="50"/>
  <c r="BN101" i="50"/>
  <c r="BO27" i="50"/>
  <c r="BN27" i="50"/>
  <c r="BO118" i="50"/>
  <c r="BN118" i="50"/>
  <c r="BN89" i="50"/>
  <c r="BO89" i="50"/>
  <c r="BO114" i="50"/>
  <c r="BN114" i="50"/>
  <c r="BO85" i="50"/>
  <c r="BN85" i="50"/>
  <c r="BO53" i="50"/>
  <c r="BN53" i="50"/>
  <c r="BO36" i="50"/>
  <c r="BN36" i="50"/>
  <c r="BN46" i="50"/>
  <c r="BO46" i="50"/>
  <c r="BN18" i="50"/>
  <c r="BO18" i="50"/>
  <c r="BO49" i="50"/>
  <c r="BN49" i="50"/>
  <c r="BO88" i="50"/>
  <c r="BN88" i="50"/>
  <c r="BO80" i="50"/>
  <c r="BN80" i="50"/>
  <c r="BN43" i="50"/>
  <c r="BO43" i="50"/>
  <c r="BO103" i="50"/>
  <c r="BN103" i="50"/>
  <c r="BO16" i="50"/>
  <c r="BN16" i="50"/>
  <c r="BN64" i="50"/>
  <c r="BO64" i="50"/>
  <c r="BO19" i="50"/>
  <c r="BN19" i="50"/>
  <c r="BO79" i="50"/>
  <c r="BN79" i="50"/>
  <c r="BO107" i="50"/>
  <c r="BN107" i="50"/>
  <c r="BO25" i="50"/>
  <c r="BN25" i="50"/>
  <c r="BO105" i="50"/>
  <c r="BN105" i="50"/>
  <c r="BO3" i="50"/>
  <c r="BN3" i="50"/>
  <c r="BN33" i="50"/>
  <c r="BO33" i="50"/>
  <c r="BO113" i="50"/>
  <c r="BN113" i="50"/>
  <c r="BO5" i="50"/>
  <c r="BN5" i="50"/>
  <c r="BO30" i="50"/>
  <c r="BN30" i="50"/>
  <c r="BO11" i="50"/>
  <c r="BN11" i="50"/>
  <c r="BO110" i="50"/>
  <c r="BN110" i="50"/>
  <c r="BO51" i="50"/>
  <c r="BN51" i="50"/>
  <c r="BO68" i="50"/>
  <c r="BN68" i="50"/>
  <c r="BO32" i="50"/>
  <c r="BN32" i="50"/>
  <c r="BO116" i="50"/>
  <c r="BN116" i="50"/>
  <c r="BN120" i="50"/>
  <c r="BO120" i="50"/>
  <c r="BO29" i="50"/>
  <c r="BN29" i="50"/>
  <c r="BO17" i="50"/>
  <c r="BN17" i="50"/>
  <c r="BO108" i="50"/>
  <c r="BN108" i="50"/>
  <c r="BO94" i="50"/>
  <c r="BN94" i="50"/>
  <c r="BO35" i="50"/>
  <c r="BN35" i="50"/>
  <c r="BO92" i="50"/>
  <c r="BN92" i="50"/>
  <c r="BO28" i="50"/>
  <c r="BN28" i="50"/>
  <c r="BM123" i="50"/>
  <c r="BM2" i="50"/>
  <c r="BO67" i="50"/>
  <c r="BN67" i="50"/>
  <c r="BO12" i="50"/>
  <c r="BN12" i="50"/>
  <c r="BO22" i="50"/>
  <c r="BN22" i="50"/>
  <c r="BO7" i="50"/>
  <c r="BN7" i="50"/>
  <c r="BO86" i="50"/>
  <c r="BN86" i="50"/>
  <c r="BO96" i="50"/>
  <c r="BN96" i="50"/>
  <c r="BN9" i="50"/>
  <c r="BO9" i="50"/>
  <c r="BN77" i="50"/>
  <c r="BO77" i="50"/>
  <c r="BN81" i="50"/>
  <c r="BO81" i="50"/>
  <c r="BO62" i="50"/>
  <c r="BN62" i="50"/>
  <c r="BN6" i="50"/>
  <c r="BO6" i="50"/>
  <c r="BO59" i="50"/>
  <c r="BN59" i="50"/>
  <c r="BO24" i="50"/>
  <c r="BN24" i="50"/>
  <c r="BO40" i="50"/>
  <c r="BN40" i="50"/>
  <c r="BO78" i="50"/>
  <c r="BN78" i="50"/>
  <c r="BO44" i="50"/>
  <c r="BN44" i="50"/>
  <c r="BO2" i="50" l="1"/>
  <c r="BQ2" i="50" s="1" a="1"/>
  <c r="BQ2" i="50" s="1"/>
  <c r="BN2" i="50"/>
  <c r="BI132" i="38" l="1"/>
  <c r="BG132" i="38"/>
  <c r="BE132" i="38"/>
  <c r="BI131" i="38"/>
  <c r="BG131" i="38"/>
  <c r="BE131" i="38"/>
  <c r="BI130" i="38"/>
  <c r="BG130" i="38"/>
  <c r="BE130" i="38"/>
  <c r="BI129" i="38"/>
  <c r="BG129" i="38"/>
  <c r="BE129" i="38"/>
  <c r="BI128" i="38"/>
  <c r="BG128" i="38"/>
  <c r="BE128" i="38"/>
  <c r="BI127" i="38"/>
  <c r="BG127" i="38"/>
  <c r="BE127" i="38"/>
  <c r="AR127" i="38"/>
  <c r="AQ127" i="38"/>
  <c r="AP127" i="38"/>
  <c r="AO127" i="38"/>
  <c r="AV120" i="38" s="1"/>
  <c r="Z127" i="38"/>
  <c r="AB120" i="38" s="1"/>
  <c r="Y127" i="38"/>
  <c r="X127" i="38"/>
  <c r="AC120" i="38" s="1"/>
  <c r="W127" i="38"/>
  <c r="H127" i="38"/>
  <c r="G127" i="38"/>
  <c r="F127" i="38"/>
  <c r="E127" i="38"/>
  <c r="BI126" i="38"/>
  <c r="BG126" i="38"/>
  <c r="BE126" i="38"/>
  <c r="AR126" i="38"/>
  <c r="AQ126" i="38"/>
  <c r="AP126" i="38"/>
  <c r="AZ119" i="38" s="1"/>
  <c r="AO126" i="38"/>
  <c r="Z126" i="38"/>
  <c r="Y126" i="38"/>
  <c r="X126" i="38"/>
  <c r="W126" i="38"/>
  <c r="H126" i="38"/>
  <c r="Q119" i="38" s="1"/>
  <c r="G126" i="38"/>
  <c r="F126" i="38"/>
  <c r="E126" i="38"/>
  <c r="BI125" i="38"/>
  <c r="BG125" i="38"/>
  <c r="BE125" i="38"/>
  <c r="AR125" i="38"/>
  <c r="AT119" i="38" s="1"/>
  <c r="AQ125" i="38"/>
  <c r="AP125" i="38"/>
  <c r="AO125" i="38"/>
  <c r="AV119" i="38" s="1"/>
  <c r="Z125" i="38"/>
  <c r="Y125" i="38"/>
  <c r="X125" i="38"/>
  <c r="AC119" i="38" s="1"/>
  <c r="W125" i="38"/>
  <c r="H125" i="38"/>
  <c r="J119" i="38" s="1"/>
  <c r="G125" i="38"/>
  <c r="F125" i="38"/>
  <c r="K119" i="38" s="1"/>
  <c r="E125" i="38"/>
  <c r="BI124" i="38"/>
  <c r="BG124" i="38"/>
  <c r="BE124" i="38"/>
  <c r="AR124" i="38"/>
  <c r="AQ124" i="38"/>
  <c r="AP124" i="38"/>
  <c r="AZ118" i="38" s="1"/>
  <c r="AO124" i="38"/>
  <c r="Z124" i="38"/>
  <c r="Y124" i="38"/>
  <c r="X124" i="38"/>
  <c r="AH118" i="38" s="1"/>
  <c r="W124" i="38"/>
  <c r="AG118" i="38" s="1"/>
  <c r="H124" i="38"/>
  <c r="G124" i="38"/>
  <c r="F124" i="38"/>
  <c r="P118" i="38" s="1"/>
  <c r="E124" i="38"/>
  <c r="BI123" i="38"/>
  <c r="BG123" i="38"/>
  <c r="BE123" i="38"/>
  <c r="AR123" i="38"/>
  <c r="AQ123" i="38"/>
  <c r="AP123" i="38"/>
  <c r="AO123" i="38"/>
  <c r="AV118" i="38" s="1"/>
  <c r="Z123" i="38"/>
  <c r="AB118" i="38" s="1"/>
  <c r="Y123" i="38"/>
  <c r="X123" i="38"/>
  <c r="W123" i="38"/>
  <c r="AD118" i="38" s="1"/>
  <c r="H123" i="38"/>
  <c r="J118" i="38" s="1"/>
  <c r="G123" i="38"/>
  <c r="F123" i="38"/>
  <c r="K118" i="38" s="1"/>
  <c r="E123" i="38"/>
  <c r="L118" i="38" s="1"/>
  <c r="BI122" i="38"/>
  <c r="BG122" i="38"/>
  <c r="BE122" i="38"/>
  <c r="AR122" i="38"/>
  <c r="BA117" i="38" s="1"/>
  <c r="AQ122" i="38"/>
  <c r="AP122" i="38"/>
  <c r="AO122" i="38"/>
  <c r="Z122" i="38"/>
  <c r="Y122" i="38"/>
  <c r="X122" i="38"/>
  <c r="AH117" i="38" s="1"/>
  <c r="W122" i="38"/>
  <c r="H122" i="38"/>
  <c r="Q117" i="38" s="1"/>
  <c r="G122" i="38"/>
  <c r="F122" i="38"/>
  <c r="E122" i="38"/>
  <c r="O117" i="38" s="1"/>
  <c r="BI121" i="38"/>
  <c r="BG121" i="38"/>
  <c r="BE121" i="38"/>
  <c r="AR121" i="38"/>
  <c r="AT117" i="38" s="1"/>
  <c r="AQ121" i="38"/>
  <c r="AP121" i="38"/>
  <c r="AO121" i="38"/>
  <c r="Z121" i="38"/>
  <c r="Y121" i="38"/>
  <c r="X121" i="38"/>
  <c r="W121" i="38"/>
  <c r="AD117" i="38" s="1"/>
  <c r="H121" i="38"/>
  <c r="J117" i="38" s="1"/>
  <c r="G121" i="38"/>
  <c r="F121" i="38"/>
  <c r="K117" i="38" s="1"/>
  <c r="E121" i="38"/>
  <c r="BG120" i="38"/>
  <c r="BE120" i="38"/>
  <c r="AU120" i="38"/>
  <c r="AT120" i="38"/>
  <c r="AR120" i="38"/>
  <c r="BA116" i="38" s="1"/>
  <c r="AQ120" i="38"/>
  <c r="AP120" i="38"/>
  <c r="AO120" i="38"/>
  <c r="AD120" i="38"/>
  <c r="Z120" i="38"/>
  <c r="Y120" i="38"/>
  <c r="X120" i="38"/>
  <c r="AH116" i="38" s="1"/>
  <c r="W120" i="38"/>
  <c r="H120" i="38"/>
  <c r="Q116" i="38" s="1"/>
  <c r="G120" i="38"/>
  <c r="F120" i="38"/>
  <c r="P116" i="38" s="1"/>
  <c r="E120" i="38"/>
  <c r="BA119" i="38"/>
  <c r="AY119" i="38"/>
  <c r="AU119" i="38"/>
  <c r="AR119" i="38"/>
  <c r="AT116" i="38" s="1"/>
  <c r="AQ119" i="38"/>
  <c r="AP119" i="38"/>
  <c r="AO119" i="38"/>
  <c r="AV116" i="38" s="1"/>
  <c r="AI119" i="38"/>
  <c r="AH119" i="38"/>
  <c r="AG119" i="38"/>
  <c r="AD119" i="38"/>
  <c r="AB119" i="38"/>
  <c r="Z119" i="38"/>
  <c r="AB116" i="38" s="1"/>
  <c r="Y119" i="38"/>
  <c r="X119" i="38"/>
  <c r="AC116" i="38" s="1"/>
  <c r="W119" i="38"/>
  <c r="P119" i="38"/>
  <c r="O119" i="38"/>
  <c r="L119" i="38"/>
  <c r="H119" i="38"/>
  <c r="J116" i="38" s="1"/>
  <c r="G119" i="38"/>
  <c r="F119" i="38"/>
  <c r="K116" i="38" s="1"/>
  <c r="E119" i="38"/>
  <c r="L116" i="38" s="1"/>
  <c r="BA118" i="38"/>
  <c r="AY118" i="38"/>
  <c r="AU118" i="38"/>
  <c r="AT118" i="38"/>
  <c r="AR118" i="38"/>
  <c r="AQ118" i="38"/>
  <c r="AP118" i="38"/>
  <c r="AZ115" i="38" s="1"/>
  <c r="AO118" i="38"/>
  <c r="AY115" i="38" s="1"/>
  <c r="AI118" i="38"/>
  <c r="AC118" i="38"/>
  <c r="Z118" i="38"/>
  <c r="AI115" i="38" s="1"/>
  <c r="Y118" i="38"/>
  <c r="X118" i="38"/>
  <c r="AH115" i="38" s="1"/>
  <c r="W118" i="38"/>
  <c r="Q118" i="38"/>
  <c r="O118" i="38"/>
  <c r="H118" i="38"/>
  <c r="G118" i="38"/>
  <c r="F118" i="38"/>
  <c r="P115" i="38" s="1"/>
  <c r="E118" i="38"/>
  <c r="O115" i="38" s="1"/>
  <c r="BG117" i="38"/>
  <c r="AZ117" i="38"/>
  <c r="AY117" i="38"/>
  <c r="AV117" i="38"/>
  <c r="AU117" i="38"/>
  <c r="AR117" i="38"/>
  <c r="AT115" i="38" s="1"/>
  <c r="AQ117" i="38"/>
  <c r="AP117" i="38"/>
  <c r="AO117" i="38"/>
  <c r="AV115" i="38" s="1"/>
  <c r="AI117" i="38"/>
  <c r="AG117" i="38"/>
  <c r="AC117" i="38"/>
  <c r="AB117" i="38"/>
  <c r="Z117" i="38"/>
  <c r="AB115" i="38" s="1"/>
  <c r="Y117" i="38"/>
  <c r="X117" i="38"/>
  <c r="AC115" i="38" s="1"/>
  <c r="W117" i="38"/>
  <c r="AD115" i="38" s="1"/>
  <c r="P117" i="38"/>
  <c r="L117" i="38"/>
  <c r="H117" i="38"/>
  <c r="J115" i="38" s="1"/>
  <c r="G117" i="38"/>
  <c r="F117" i="38"/>
  <c r="E117" i="38"/>
  <c r="AZ116" i="38"/>
  <c r="AY116" i="38"/>
  <c r="AU116" i="38"/>
  <c r="AR116" i="38"/>
  <c r="BA114" i="38" s="1"/>
  <c r="AQ116" i="38"/>
  <c r="AP116" i="38"/>
  <c r="AZ114" i="38" s="1"/>
  <c r="AO116" i="38"/>
  <c r="AY114" i="38" s="1"/>
  <c r="AI116" i="38"/>
  <c r="AG116" i="38"/>
  <c r="AD116" i="38"/>
  <c r="Z116" i="38"/>
  <c r="AI114" i="38" s="1"/>
  <c r="Y116" i="38"/>
  <c r="X116" i="38"/>
  <c r="AH114" i="38" s="1"/>
  <c r="W116" i="38"/>
  <c r="AG114" i="38" s="1"/>
  <c r="O116" i="38"/>
  <c r="H116" i="38"/>
  <c r="Q114" i="38" s="1"/>
  <c r="G116" i="38"/>
  <c r="F116" i="38"/>
  <c r="P114" i="38" s="1"/>
  <c r="E116" i="38"/>
  <c r="O114" i="38" s="1"/>
  <c r="BA115" i="38"/>
  <c r="AU115" i="38"/>
  <c r="AR115" i="38"/>
  <c r="AT114" i="38" s="1"/>
  <c r="AQ115" i="38"/>
  <c r="AP115" i="38"/>
  <c r="AO115" i="38"/>
  <c r="AV114" i="38" s="1"/>
  <c r="AG115" i="38"/>
  <c r="Z115" i="38"/>
  <c r="AB114" i="38" s="1"/>
  <c r="Y115" i="38"/>
  <c r="X115" i="38"/>
  <c r="AC114" i="38" s="1"/>
  <c r="W115" i="38"/>
  <c r="AD114" i="38" s="1"/>
  <c r="Q115" i="38"/>
  <c r="L115" i="38"/>
  <c r="K115" i="38"/>
  <c r="H115" i="38"/>
  <c r="J114" i="38" s="1"/>
  <c r="G115" i="38"/>
  <c r="F115" i="38"/>
  <c r="E115" i="38"/>
  <c r="AU114" i="38"/>
  <c r="AR114" i="38"/>
  <c r="BA113" i="38" s="1"/>
  <c r="AQ114" i="38"/>
  <c r="AP114" i="38"/>
  <c r="AZ113" i="38" s="1"/>
  <c r="AO114" i="38"/>
  <c r="Z114" i="38"/>
  <c r="AI113" i="38" s="1"/>
  <c r="Y114" i="38"/>
  <c r="X114" i="38"/>
  <c r="W114" i="38"/>
  <c r="L114" i="38"/>
  <c r="K114" i="38"/>
  <c r="H114" i="38"/>
  <c r="G114" i="38"/>
  <c r="F114" i="38"/>
  <c r="P113" i="38" s="1"/>
  <c r="E114" i="38"/>
  <c r="O113" i="38" s="1"/>
  <c r="AY113" i="38"/>
  <c r="AR113" i="38"/>
  <c r="AT113" i="38" s="1"/>
  <c r="AQ113" i="38"/>
  <c r="AP113" i="38"/>
  <c r="AU113" i="38" s="1"/>
  <c r="AO113" i="38"/>
  <c r="AV113" i="38" s="1"/>
  <c r="AH113" i="38"/>
  <c r="AG113" i="38"/>
  <c r="AB113" i="38"/>
  <c r="Z113" i="38"/>
  <c r="Y113" i="38"/>
  <c r="X113" i="38"/>
  <c r="AC113" i="38" s="1"/>
  <c r="W113" i="38"/>
  <c r="AD113" i="38" s="1"/>
  <c r="Q113" i="38"/>
  <c r="L113" i="38"/>
  <c r="H113" i="38"/>
  <c r="J113" i="38" s="1"/>
  <c r="G113" i="38"/>
  <c r="F113" i="38"/>
  <c r="K113" i="38" s="1"/>
  <c r="E113" i="38"/>
  <c r="BI112" i="38"/>
  <c r="BG112" i="38"/>
  <c r="BE112" i="38"/>
  <c r="BI111" i="38"/>
  <c r="BG111" i="38"/>
  <c r="BE111" i="38"/>
  <c r="AQ111" i="38"/>
  <c r="AP111" i="38"/>
  <c r="AZ106" i="38" s="1"/>
  <c r="AO111" i="38"/>
  <c r="AY106" i="38" s="1"/>
  <c r="Y111" i="38"/>
  <c r="X111" i="38"/>
  <c r="AH106" i="38" s="1"/>
  <c r="W111" i="38"/>
  <c r="G111" i="38"/>
  <c r="F111" i="38"/>
  <c r="P106" i="38" s="1"/>
  <c r="E111" i="38"/>
  <c r="BI110" i="38"/>
  <c r="BG110" i="38"/>
  <c r="BE110" i="38"/>
  <c r="AQ110" i="38"/>
  <c r="AP110" i="38"/>
  <c r="AO110" i="38"/>
  <c r="Z110" i="38"/>
  <c r="Y110" i="38"/>
  <c r="X110" i="38"/>
  <c r="AH105" i="38" s="1"/>
  <c r="W110" i="38"/>
  <c r="AG105" i="38" s="1"/>
  <c r="G110" i="38"/>
  <c r="F110" i="38"/>
  <c r="E110" i="38"/>
  <c r="BI109" i="38"/>
  <c r="BG109" i="38"/>
  <c r="BE109" i="38"/>
  <c r="AQ109" i="38"/>
  <c r="AP109" i="38"/>
  <c r="AZ104" i="38" s="1"/>
  <c r="AO109" i="38"/>
  <c r="Z109" i="38"/>
  <c r="Y109" i="38"/>
  <c r="X109" i="38"/>
  <c r="W109" i="38"/>
  <c r="AG104" i="38" s="1"/>
  <c r="H109" i="38"/>
  <c r="G109" i="38"/>
  <c r="F109" i="38"/>
  <c r="P104" i="38" s="1"/>
  <c r="E109" i="38"/>
  <c r="O104" i="38" s="1"/>
  <c r="BI108" i="38"/>
  <c r="BG108" i="38"/>
  <c r="BE108" i="38"/>
  <c r="AQ108" i="38"/>
  <c r="AP108" i="38"/>
  <c r="AZ103" i="38" s="1"/>
  <c r="AO108" i="38"/>
  <c r="Y108" i="38"/>
  <c r="X108" i="38"/>
  <c r="AH103" i="38" s="1"/>
  <c r="W108" i="38"/>
  <c r="H108" i="38"/>
  <c r="G108" i="38"/>
  <c r="F108" i="38"/>
  <c r="E108" i="38"/>
  <c r="BI107" i="38"/>
  <c r="BG107" i="38"/>
  <c r="BE107" i="38"/>
  <c r="AQ107" i="38"/>
  <c r="AP107" i="38"/>
  <c r="AZ102" i="38" s="1"/>
  <c r="AO107" i="38"/>
  <c r="AK107" i="38"/>
  <c r="AR107" i="38" s="1"/>
  <c r="Y107" i="38"/>
  <c r="X107" i="38"/>
  <c r="AH102" i="38" s="1"/>
  <c r="W107" i="38"/>
  <c r="AG102" i="38" s="1"/>
  <c r="S107" i="38"/>
  <c r="Z107" i="38" s="1"/>
  <c r="H107" i="38"/>
  <c r="G107" i="38"/>
  <c r="F107" i="38"/>
  <c r="E107" i="38"/>
  <c r="O102" i="38" s="1"/>
  <c r="A107" i="38"/>
  <c r="H110" i="38" s="1"/>
  <c r="BG106" i="38"/>
  <c r="AQ106" i="38"/>
  <c r="AP106" i="38"/>
  <c r="AU106" i="38" s="1"/>
  <c r="AO106" i="38"/>
  <c r="AV106" i="38" s="1"/>
  <c r="AG106" i="38"/>
  <c r="AD106" i="38"/>
  <c r="Y106" i="38"/>
  <c r="X106" i="38"/>
  <c r="AC106" i="38" s="1"/>
  <c r="W106" i="38"/>
  <c r="O106" i="38"/>
  <c r="L106" i="38"/>
  <c r="G106" i="38"/>
  <c r="F106" i="38"/>
  <c r="K106" i="38" s="1"/>
  <c r="E106" i="38"/>
  <c r="AZ105" i="38"/>
  <c r="AY105" i="38"/>
  <c r="AQ105" i="38"/>
  <c r="AP105" i="38"/>
  <c r="AU105" i="38" s="1"/>
  <c r="AO105" i="38"/>
  <c r="AV105" i="38" s="1"/>
  <c r="AD105" i="38"/>
  <c r="Y105" i="38"/>
  <c r="X105" i="38"/>
  <c r="AC105" i="38" s="1"/>
  <c r="W105" i="38"/>
  <c r="P105" i="38"/>
  <c r="O105" i="38"/>
  <c r="G105" i="38"/>
  <c r="F105" i="38"/>
  <c r="K105" i="38" s="1"/>
  <c r="E105" i="38"/>
  <c r="L105" i="38" s="1"/>
  <c r="AY104" i="38"/>
  <c r="AQ104" i="38"/>
  <c r="AP104" i="38"/>
  <c r="AU104" i="38" s="1"/>
  <c r="AO104" i="38"/>
  <c r="AV104" i="38" s="1"/>
  <c r="AH104" i="38"/>
  <c r="Y104" i="38"/>
  <c r="X104" i="38"/>
  <c r="AC104" i="38" s="1"/>
  <c r="W104" i="38"/>
  <c r="AD104" i="38" s="1"/>
  <c r="G104" i="38"/>
  <c r="F104" i="38"/>
  <c r="K104" i="38" s="1"/>
  <c r="E104" i="38"/>
  <c r="L104" i="38" s="1"/>
  <c r="AY103" i="38"/>
  <c r="AV103" i="38"/>
  <c r="AQ103" i="38"/>
  <c r="AP103" i="38"/>
  <c r="AU103" i="38" s="1"/>
  <c r="AO103" i="38"/>
  <c r="AG103" i="38"/>
  <c r="AD103" i="38"/>
  <c r="Y103" i="38"/>
  <c r="X103" i="38"/>
  <c r="AC103" i="38" s="1"/>
  <c r="W103" i="38"/>
  <c r="P103" i="38"/>
  <c r="O103" i="38"/>
  <c r="G103" i="38"/>
  <c r="F103" i="38"/>
  <c r="K103" i="38" s="1"/>
  <c r="E103" i="38"/>
  <c r="L103" i="38" s="1"/>
  <c r="BI102" i="38"/>
  <c r="AY102" i="38"/>
  <c r="AV102" i="38"/>
  <c r="AQ102" i="38"/>
  <c r="AP102" i="38"/>
  <c r="AU102" i="38" s="1"/>
  <c r="AO102" i="38"/>
  <c r="AK102" i="38"/>
  <c r="AR106" i="38" s="1"/>
  <c r="Y102" i="38"/>
  <c r="X102" i="38"/>
  <c r="AC102" i="38" s="1"/>
  <c r="W102" i="38"/>
  <c r="AD102" i="38" s="1"/>
  <c r="S102" i="38"/>
  <c r="Z106" i="38" s="1"/>
  <c r="P102" i="38"/>
  <c r="L102" i="38"/>
  <c r="G102" i="38"/>
  <c r="F102" i="38"/>
  <c r="K102" i="38" s="1"/>
  <c r="E102" i="38"/>
  <c r="A102" i="38"/>
  <c r="H106" i="38" s="1"/>
  <c r="BI101" i="38"/>
  <c r="BG101" i="38"/>
  <c r="BE101" i="38"/>
  <c r="AQ101" i="38"/>
  <c r="AP101" i="38"/>
  <c r="AZ96" i="38" s="1"/>
  <c r="AO101" i="38"/>
  <c r="AY96" i="38" s="1"/>
  <c r="Y101" i="38"/>
  <c r="X101" i="38"/>
  <c r="W101" i="38"/>
  <c r="AG96" i="38" s="1"/>
  <c r="G101" i="38"/>
  <c r="F101" i="38"/>
  <c r="P96" i="38" s="1"/>
  <c r="E101" i="38"/>
  <c r="O96" i="38" s="1"/>
  <c r="BI100" i="38"/>
  <c r="BG100" i="38"/>
  <c r="BE100" i="38"/>
  <c r="AQ100" i="38"/>
  <c r="AP100" i="38"/>
  <c r="AO100" i="38"/>
  <c r="Y100" i="38"/>
  <c r="X100" i="38"/>
  <c r="W100" i="38"/>
  <c r="AG95" i="38" s="1"/>
  <c r="G100" i="38"/>
  <c r="F100" i="38"/>
  <c r="E100" i="38"/>
  <c r="BI99" i="38"/>
  <c r="BG99" i="38"/>
  <c r="BE99" i="38"/>
  <c r="AQ99" i="38"/>
  <c r="AP99" i="38"/>
  <c r="AO99" i="38"/>
  <c r="Y99" i="38"/>
  <c r="X99" i="38"/>
  <c r="W99" i="38"/>
  <c r="G99" i="38"/>
  <c r="F99" i="38"/>
  <c r="P94" i="38" s="1"/>
  <c r="E99" i="38"/>
  <c r="O94" i="38" s="1"/>
  <c r="BI98" i="38"/>
  <c r="BG98" i="38"/>
  <c r="BE98" i="38"/>
  <c r="AQ98" i="38"/>
  <c r="AP98" i="38"/>
  <c r="AZ93" i="38" s="1"/>
  <c r="AO98" i="38"/>
  <c r="Y98" i="38"/>
  <c r="X98" i="38"/>
  <c r="AH93" i="38" s="1"/>
  <c r="W98" i="38"/>
  <c r="G98" i="38"/>
  <c r="F98" i="38"/>
  <c r="E98" i="38"/>
  <c r="BI97" i="38"/>
  <c r="BG97" i="38"/>
  <c r="BE97" i="38"/>
  <c r="AQ97" i="38"/>
  <c r="AP97" i="38"/>
  <c r="AZ92" i="38" s="1"/>
  <c r="AO97" i="38"/>
  <c r="AK97" i="38"/>
  <c r="Y97" i="38"/>
  <c r="X97" i="38"/>
  <c r="AH92" i="38" s="1"/>
  <c r="W97" i="38"/>
  <c r="AG92" i="38" s="1"/>
  <c r="S97" i="38"/>
  <c r="Z100" i="38" s="1"/>
  <c r="G97" i="38"/>
  <c r="F97" i="38"/>
  <c r="E97" i="38"/>
  <c r="A97" i="38"/>
  <c r="AQ96" i="38"/>
  <c r="AP96" i="38"/>
  <c r="AU96" i="38" s="1"/>
  <c r="AO96" i="38"/>
  <c r="AV96" i="38" s="1"/>
  <c r="AH96" i="38"/>
  <c r="Y96" i="38"/>
  <c r="X96" i="38"/>
  <c r="AC96" i="38" s="1"/>
  <c r="W96" i="38"/>
  <c r="AD96" i="38" s="1"/>
  <c r="K96" i="38"/>
  <c r="G96" i="38"/>
  <c r="F96" i="38"/>
  <c r="E96" i="38"/>
  <c r="L96" i="38" s="1"/>
  <c r="AZ95" i="38"/>
  <c r="AY95" i="38"/>
  <c r="AU95" i="38"/>
  <c r="AQ95" i="38"/>
  <c r="AP95" i="38"/>
  <c r="AO95" i="38"/>
  <c r="AV95" i="38" s="1"/>
  <c r="AH95" i="38"/>
  <c r="AC95" i="38"/>
  <c r="Y95" i="38"/>
  <c r="X95" i="38"/>
  <c r="W95" i="38"/>
  <c r="AD95" i="38" s="1"/>
  <c r="P95" i="38"/>
  <c r="O95" i="38"/>
  <c r="G95" i="38"/>
  <c r="F95" i="38"/>
  <c r="K95" i="38" s="1"/>
  <c r="E95" i="38"/>
  <c r="L95" i="38" s="1"/>
  <c r="AZ94" i="38"/>
  <c r="AY94" i="38"/>
  <c r="AQ94" i="38"/>
  <c r="AP94" i="38"/>
  <c r="AU94" i="38" s="1"/>
  <c r="AO94" i="38"/>
  <c r="AV94" i="38" s="1"/>
  <c r="AH94" i="38"/>
  <c r="AG94" i="38"/>
  <c r="Y94" i="38"/>
  <c r="X94" i="38"/>
  <c r="AC94" i="38" s="1"/>
  <c r="W94" i="38"/>
  <c r="AD94" i="38" s="1"/>
  <c r="G94" i="38"/>
  <c r="F94" i="38"/>
  <c r="K94" i="38" s="1"/>
  <c r="E94" i="38"/>
  <c r="L94" i="38" s="1"/>
  <c r="AY93" i="38"/>
  <c r="AQ93" i="38"/>
  <c r="AP93" i="38"/>
  <c r="AU93" i="38" s="1"/>
  <c r="AO93" i="38"/>
  <c r="AV93" i="38" s="1"/>
  <c r="AG93" i="38"/>
  <c r="AC93" i="38"/>
  <c r="Y93" i="38"/>
  <c r="X93" i="38"/>
  <c r="W93" i="38"/>
  <c r="AD93" i="38" s="1"/>
  <c r="P93" i="38"/>
  <c r="O93" i="38"/>
  <c r="K93" i="38"/>
  <c r="G93" i="38"/>
  <c r="F93" i="38"/>
  <c r="E93" i="38"/>
  <c r="L93" i="38" s="1"/>
  <c r="AY92" i="38"/>
  <c r="AU92" i="38"/>
  <c r="AQ92" i="38"/>
  <c r="AP92" i="38"/>
  <c r="AO92" i="38"/>
  <c r="AV92" i="38" s="1"/>
  <c r="AK92" i="38"/>
  <c r="AR96" i="38" s="1"/>
  <c r="Y92" i="38"/>
  <c r="X92" i="38"/>
  <c r="AC92" i="38" s="1"/>
  <c r="W92" i="38"/>
  <c r="AD92" i="38" s="1"/>
  <c r="S92" i="38"/>
  <c r="P92" i="38"/>
  <c r="O92" i="38"/>
  <c r="G92" i="38"/>
  <c r="F92" i="38"/>
  <c r="K92" i="38" s="1"/>
  <c r="E92" i="38"/>
  <c r="L92" i="38" s="1"/>
  <c r="A92" i="38"/>
  <c r="H96" i="38" s="1"/>
  <c r="BI91" i="38"/>
  <c r="BG91" i="38"/>
  <c r="BE91" i="38"/>
  <c r="AQ91" i="38"/>
  <c r="Y91" i="38"/>
  <c r="G91" i="38"/>
  <c r="F91" i="38"/>
  <c r="E91" i="38"/>
  <c r="O86" i="38" s="1"/>
  <c r="BI90" i="38"/>
  <c r="BG90" i="38"/>
  <c r="BE90" i="38"/>
  <c r="AQ90" i="38"/>
  <c r="AP90" i="38"/>
  <c r="AZ85" i="38" s="1"/>
  <c r="AO90" i="38"/>
  <c r="AY85" i="38" s="1"/>
  <c r="Y90" i="38"/>
  <c r="X90" i="38"/>
  <c r="AH85" i="38" s="1"/>
  <c r="W90" i="38"/>
  <c r="AG85" i="38" s="1"/>
  <c r="G90" i="38"/>
  <c r="F90" i="38"/>
  <c r="E90" i="38"/>
  <c r="BI89" i="38"/>
  <c r="BG89" i="38"/>
  <c r="BE89" i="38"/>
  <c r="AQ89" i="38"/>
  <c r="AP89" i="38"/>
  <c r="AO89" i="38"/>
  <c r="AY84" i="38" s="1"/>
  <c r="Y89" i="38"/>
  <c r="X89" i="38"/>
  <c r="W89" i="38"/>
  <c r="AG84" i="38" s="1"/>
  <c r="G89" i="38"/>
  <c r="F89" i="38"/>
  <c r="P84" i="38" s="1"/>
  <c r="E89" i="38"/>
  <c r="BI88" i="38"/>
  <c r="BG88" i="38"/>
  <c r="BE88" i="38"/>
  <c r="AQ88" i="38"/>
  <c r="AP88" i="38"/>
  <c r="AO88" i="38"/>
  <c r="AY83" i="38" s="1"/>
  <c r="Y88" i="38"/>
  <c r="X88" i="38"/>
  <c r="W88" i="38"/>
  <c r="G88" i="38"/>
  <c r="F88" i="38"/>
  <c r="E88" i="38"/>
  <c r="BI87" i="38"/>
  <c r="BG87" i="38"/>
  <c r="BE87" i="38"/>
  <c r="AQ87" i="38"/>
  <c r="AP87" i="38"/>
  <c r="AZ82" i="38" s="1"/>
  <c r="AO87" i="38"/>
  <c r="AK87" i="38"/>
  <c r="Y87" i="38"/>
  <c r="X87" i="38"/>
  <c r="W87" i="38"/>
  <c r="AG82" i="38" s="1"/>
  <c r="S87" i="38"/>
  <c r="G87" i="38"/>
  <c r="F87" i="38"/>
  <c r="E87" i="38"/>
  <c r="O82" i="38" s="1"/>
  <c r="A87" i="38"/>
  <c r="AZ86" i="38"/>
  <c r="AY86" i="38"/>
  <c r="AU86" i="38"/>
  <c r="AQ86" i="38"/>
  <c r="AP86" i="38"/>
  <c r="AO86" i="38"/>
  <c r="AV86" i="38" s="1"/>
  <c r="AH86" i="38"/>
  <c r="AG86" i="38"/>
  <c r="Y86" i="38"/>
  <c r="X86" i="38"/>
  <c r="AC86" i="38" s="1"/>
  <c r="W86" i="38"/>
  <c r="AD86" i="38" s="1"/>
  <c r="P86" i="38"/>
  <c r="K86" i="38"/>
  <c r="G86" i="38"/>
  <c r="F86" i="38"/>
  <c r="E86" i="38"/>
  <c r="L86" i="38" s="1"/>
  <c r="AU85" i="38"/>
  <c r="AQ85" i="38"/>
  <c r="AP85" i="38"/>
  <c r="AO85" i="38"/>
  <c r="AV85" i="38" s="1"/>
  <c r="Y85" i="38"/>
  <c r="X85" i="38"/>
  <c r="AC85" i="38" s="1"/>
  <c r="W85" i="38"/>
  <c r="AD85" i="38" s="1"/>
  <c r="P85" i="38"/>
  <c r="O85" i="38"/>
  <c r="G85" i="38"/>
  <c r="F85" i="38"/>
  <c r="K85" i="38" s="1"/>
  <c r="E85" i="38"/>
  <c r="L85" i="38" s="1"/>
  <c r="AZ84" i="38"/>
  <c r="AU84" i="38"/>
  <c r="AQ84" i="38"/>
  <c r="AP84" i="38"/>
  <c r="AO84" i="38"/>
  <c r="AV84" i="38" s="1"/>
  <c r="AH84" i="38"/>
  <c r="AC84" i="38"/>
  <c r="Y84" i="38"/>
  <c r="X84" i="38"/>
  <c r="W84" i="38"/>
  <c r="AD84" i="38" s="1"/>
  <c r="O84" i="38"/>
  <c r="K84" i="38"/>
  <c r="G84" i="38"/>
  <c r="F84" i="38"/>
  <c r="E84" i="38"/>
  <c r="L84" i="38" s="1"/>
  <c r="AZ83" i="38"/>
  <c r="AQ83" i="38"/>
  <c r="AP83" i="38"/>
  <c r="AU83" i="38" s="1"/>
  <c r="AO83" i="38"/>
  <c r="AV83" i="38" s="1"/>
  <c r="AH83" i="38"/>
  <c r="AG83" i="38"/>
  <c r="AC83" i="38"/>
  <c r="Y83" i="38"/>
  <c r="X83" i="38"/>
  <c r="W83" i="38"/>
  <c r="AD83" i="38" s="1"/>
  <c r="P83" i="38"/>
  <c r="O83" i="38"/>
  <c r="K83" i="38"/>
  <c r="G83" i="38"/>
  <c r="F83" i="38"/>
  <c r="E83" i="38"/>
  <c r="L83" i="38" s="1"/>
  <c r="AY82" i="38"/>
  <c r="AQ82" i="38"/>
  <c r="AP82" i="38"/>
  <c r="AU82" i="38" s="1"/>
  <c r="AO82" i="38"/>
  <c r="AV82" i="38" s="1"/>
  <c r="AK82" i="38"/>
  <c r="AH82" i="38"/>
  <c r="AC82" i="38"/>
  <c r="Y82" i="38"/>
  <c r="X82" i="38"/>
  <c r="W82" i="38"/>
  <c r="AD82" i="38" s="1"/>
  <c r="S82" i="38"/>
  <c r="P82" i="38"/>
  <c r="G82" i="38"/>
  <c r="F82" i="38"/>
  <c r="K82" i="38" s="1"/>
  <c r="E82" i="38"/>
  <c r="L82" i="38" s="1"/>
  <c r="A82" i="38"/>
  <c r="BI81" i="38"/>
  <c r="BG81" i="38"/>
  <c r="BE81" i="38"/>
  <c r="AR81" i="38"/>
  <c r="AQ81" i="38"/>
  <c r="Z81" i="38"/>
  <c r="Y81" i="38"/>
  <c r="X81" i="38"/>
  <c r="AH76" i="38" s="1"/>
  <c r="W81" i="38"/>
  <c r="G81" i="38"/>
  <c r="F81" i="38"/>
  <c r="E81" i="38"/>
  <c r="O76" i="38" s="1"/>
  <c r="BI80" i="38"/>
  <c r="BG80" i="38"/>
  <c r="BE80" i="38"/>
  <c r="AQ80" i="38"/>
  <c r="Y80" i="38"/>
  <c r="X80" i="38"/>
  <c r="AH75" i="38" s="1"/>
  <c r="W80" i="38"/>
  <c r="AG75" i="38" s="1"/>
  <c r="G80" i="38"/>
  <c r="F80" i="38"/>
  <c r="E80" i="38"/>
  <c r="O75" i="38" s="1"/>
  <c r="BI79" i="38"/>
  <c r="BG79" i="38"/>
  <c r="BE79" i="38"/>
  <c r="AQ79" i="38"/>
  <c r="AP79" i="38"/>
  <c r="AZ74" i="38" s="1"/>
  <c r="AO79" i="38"/>
  <c r="AY74" i="38" s="1"/>
  <c r="Y79" i="38"/>
  <c r="X79" i="38"/>
  <c r="W79" i="38"/>
  <c r="AG74" i="38" s="1"/>
  <c r="G79" i="38"/>
  <c r="F79" i="38"/>
  <c r="P74" i="38" s="1"/>
  <c r="E79" i="38"/>
  <c r="O74" i="38" s="1"/>
  <c r="BI78" i="38"/>
  <c r="BG78" i="38"/>
  <c r="BE78" i="38"/>
  <c r="AQ78" i="38"/>
  <c r="AP78" i="38"/>
  <c r="AO78" i="38"/>
  <c r="AY73" i="38" s="1"/>
  <c r="Y78" i="38"/>
  <c r="X78" i="38"/>
  <c r="W78" i="38"/>
  <c r="AG73" i="38" s="1"/>
  <c r="G78" i="38"/>
  <c r="F78" i="38"/>
  <c r="P73" i="38" s="1"/>
  <c r="E78" i="38"/>
  <c r="O73" i="38" s="1"/>
  <c r="BI77" i="38"/>
  <c r="BG77" i="38"/>
  <c r="BE77" i="38"/>
  <c r="AR77" i="38"/>
  <c r="AQ77" i="38"/>
  <c r="AP77" i="38"/>
  <c r="AZ72" i="38" s="1"/>
  <c r="AO77" i="38"/>
  <c r="AY72" i="38" s="1"/>
  <c r="AK77" i="38"/>
  <c r="AR80" i="38" s="1"/>
  <c r="Y77" i="38"/>
  <c r="X77" i="38"/>
  <c r="AH72" i="38" s="1"/>
  <c r="W77" i="38"/>
  <c r="S77" i="38"/>
  <c r="Z78" i="38" s="1"/>
  <c r="G77" i="38"/>
  <c r="F77" i="38"/>
  <c r="P72" i="38" s="1"/>
  <c r="E77" i="38"/>
  <c r="A77" i="38"/>
  <c r="H80" i="38" s="1"/>
  <c r="BG76" i="38"/>
  <c r="AZ76" i="38"/>
  <c r="AY76" i="38"/>
  <c r="AV76" i="38"/>
  <c r="AQ76" i="38"/>
  <c r="AP76" i="38"/>
  <c r="AU76" i="38" s="1"/>
  <c r="AO76" i="38"/>
  <c r="AG76" i="38"/>
  <c r="Y76" i="38"/>
  <c r="X76" i="38"/>
  <c r="AC76" i="38" s="1"/>
  <c r="W76" i="38"/>
  <c r="AD76" i="38" s="1"/>
  <c r="P76" i="38"/>
  <c r="H76" i="38"/>
  <c r="G76" i="38"/>
  <c r="F76" i="38"/>
  <c r="E76" i="38"/>
  <c r="AZ75" i="38"/>
  <c r="AY75" i="38"/>
  <c r="AQ75" i="38"/>
  <c r="AP75" i="38"/>
  <c r="AU75" i="38" s="1"/>
  <c r="AO75" i="38"/>
  <c r="AV75" i="38" s="1"/>
  <c r="Z75" i="38"/>
  <c r="Y75" i="38"/>
  <c r="X75" i="38"/>
  <c r="AC75" i="38" s="1"/>
  <c r="W75" i="38"/>
  <c r="AD75" i="38" s="1"/>
  <c r="P75" i="38"/>
  <c r="G75" i="38"/>
  <c r="F75" i="38"/>
  <c r="E75" i="38"/>
  <c r="AV74" i="38"/>
  <c r="AQ74" i="38"/>
  <c r="AP74" i="38"/>
  <c r="AU74" i="38" s="1"/>
  <c r="AO74" i="38"/>
  <c r="AH74" i="38"/>
  <c r="Y74" i="38"/>
  <c r="X74" i="38"/>
  <c r="AC74" i="38" s="1"/>
  <c r="W74" i="38"/>
  <c r="AD74" i="38" s="1"/>
  <c r="L74" i="38"/>
  <c r="G74" i="38"/>
  <c r="F74" i="38"/>
  <c r="K74" i="38" s="1"/>
  <c r="E74" i="38"/>
  <c r="AZ73" i="38"/>
  <c r="AV73" i="38"/>
  <c r="AQ73" i="38"/>
  <c r="AP73" i="38"/>
  <c r="AU73" i="38" s="1"/>
  <c r="AO73" i="38"/>
  <c r="AH73" i="38"/>
  <c r="AC73" i="38"/>
  <c r="Y73" i="38"/>
  <c r="X73" i="38"/>
  <c r="W73" i="38"/>
  <c r="AD73" i="38" s="1"/>
  <c r="G73" i="38"/>
  <c r="F73" i="38"/>
  <c r="K73" i="38" s="1"/>
  <c r="E73" i="38"/>
  <c r="L73" i="38" s="1"/>
  <c r="AR72" i="38"/>
  <c r="AQ72" i="38"/>
  <c r="AP72" i="38"/>
  <c r="AU72" i="38" s="1"/>
  <c r="AO72" i="38"/>
  <c r="AV72" i="38" s="1"/>
  <c r="AK72" i="38"/>
  <c r="AR75" i="38" s="1"/>
  <c r="AG72" i="38"/>
  <c r="AD72" i="38"/>
  <c r="Y72" i="38"/>
  <c r="X72" i="38"/>
  <c r="AC72" i="38" s="1"/>
  <c r="W72" i="38"/>
  <c r="S72" i="38"/>
  <c r="Z74" i="38" s="1"/>
  <c r="O72" i="38"/>
  <c r="G72" i="38"/>
  <c r="F72" i="38"/>
  <c r="K72" i="38" s="1"/>
  <c r="E72" i="38"/>
  <c r="L72" i="38" s="1"/>
  <c r="A72" i="38"/>
  <c r="H73" i="38" s="1"/>
  <c r="BI71" i="38"/>
  <c r="BG71" i="38"/>
  <c r="BE71" i="38"/>
  <c r="AQ71" i="38"/>
  <c r="AP71" i="38"/>
  <c r="AZ66" i="38" s="1"/>
  <c r="AO71" i="38"/>
  <c r="Y71" i="38"/>
  <c r="G71" i="38"/>
  <c r="F71" i="38"/>
  <c r="P66" i="38" s="1"/>
  <c r="E71" i="38"/>
  <c r="O66" i="38" s="1"/>
  <c r="BI70" i="38"/>
  <c r="BG70" i="38"/>
  <c r="BE70" i="38"/>
  <c r="AQ70" i="38"/>
  <c r="AP70" i="38"/>
  <c r="AZ65" i="38" s="1"/>
  <c r="AO70" i="38"/>
  <c r="AY65" i="38" s="1"/>
  <c r="Y70" i="38"/>
  <c r="X70" i="38"/>
  <c r="AH65" i="38" s="1"/>
  <c r="W70" i="38"/>
  <c r="AG65" i="38" s="1"/>
  <c r="G70" i="38"/>
  <c r="F70" i="38"/>
  <c r="E70" i="38"/>
  <c r="BI69" i="38"/>
  <c r="BG69" i="38"/>
  <c r="BE69" i="38"/>
  <c r="AQ69" i="38"/>
  <c r="AP69" i="38"/>
  <c r="AO69" i="38"/>
  <c r="Y69" i="38"/>
  <c r="X69" i="38"/>
  <c r="AH64" i="38" s="1"/>
  <c r="W69" i="38"/>
  <c r="AG64" i="38" s="1"/>
  <c r="G69" i="38"/>
  <c r="F69" i="38"/>
  <c r="P64" i="38" s="1"/>
  <c r="E69" i="38"/>
  <c r="O64" i="38" s="1"/>
  <c r="BI68" i="38"/>
  <c r="BG68" i="38"/>
  <c r="BE68" i="38"/>
  <c r="AQ68" i="38"/>
  <c r="AP68" i="38"/>
  <c r="AO68" i="38"/>
  <c r="Y68" i="38"/>
  <c r="X68" i="38"/>
  <c r="AH63" i="38" s="1"/>
  <c r="W68" i="38"/>
  <c r="G68" i="38"/>
  <c r="F68" i="38"/>
  <c r="E68" i="38"/>
  <c r="BI67" i="38"/>
  <c r="BG67" i="38"/>
  <c r="BE67" i="38"/>
  <c r="AQ67" i="38"/>
  <c r="AP67" i="38"/>
  <c r="AO67" i="38"/>
  <c r="AK67" i="38"/>
  <c r="AR71" i="38" s="1"/>
  <c r="Y67" i="38"/>
  <c r="S67" i="38"/>
  <c r="Z67" i="38" s="1"/>
  <c r="G67" i="38"/>
  <c r="F67" i="38"/>
  <c r="E67" i="38"/>
  <c r="O62" i="38" s="1"/>
  <c r="A67" i="38"/>
  <c r="H67" i="38" s="1"/>
  <c r="AY66" i="38"/>
  <c r="AQ66" i="38"/>
  <c r="AP66" i="38"/>
  <c r="AU66" i="38" s="1"/>
  <c r="AO66" i="38"/>
  <c r="AV66" i="38" s="1"/>
  <c r="AH66" i="38"/>
  <c r="AG66" i="38"/>
  <c r="AC66" i="38"/>
  <c r="Y66" i="38"/>
  <c r="X66" i="38"/>
  <c r="W66" i="38"/>
  <c r="AD66" i="38" s="1"/>
  <c r="K66" i="38"/>
  <c r="G66" i="38"/>
  <c r="F66" i="38"/>
  <c r="E66" i="38"/>
  <c r="L66" i="38" s="1"/>
  <c r="AU65" i="38"/>
  <c r="AQ65" i="38"/>
  <c r="AP65" i="38"/>
  <c r="AO65" i="38"/>
  <c r="AV65" i="38" s="1"/>
  <c r="Y65" i="38"/>
  <c r="X65" i="38"/>
  <c r="AC65" i="38" s="1"/>
  <c r="W65" i="38"/>
  <c r="AD65" i="38" s="1"/>
  <c r="P65" i="38"/>
  <c r="O65" i="38"/>
  <c r="G65" i="38"/>
  <c r="F65" i="38"/>
  <c r="K65" i="38" s="1"/>
  <c r="E65" i="38"/>
  <c r="L65" i="38" s="1"/>
  <c r="AZ64" i="38"/>
  <c r="AY64" i="38"/>
  <c r="AU64" i="38"/>
  <c r="AQ64" i="38"/>
  <c r="AP64" i="38"/>
  <c r="AO64" i="38"/>
  <c r="AV64" i="38" s="1"/>
  <c r="Y64" i="38"/>
  <c r="X64" i="38"/>
  <c r="AC64" i="38" s="1"/>
  <c r="W64" i="38"/>
  <c r="AD64" i="38" s="1"/>
  <c r="G64" i="38"/>
  <c r="F64" i="38"/>
  <c r="K64" i="38" s="1"/>
  <c r="E64" i="38"/>
  <c r="L64" i="38" s="1"/>
  <c r="AZ63" i="38"/>
  <c r="AY63" i="38"/>
  <c r="AU63" i="38"/>
  <c r="AQ63" i="38"/>
  <c r="AP63" i="38"/>
  <c r="AO63" i="38"/>
  <c r="AV63" i="38" s="1"/>
  <c r="AG63" i="38"/>
  <c r="AC63" i="38"/>
  <c r="Y63" i="38"/>
  <c r="X63" i="38"/>
  <c r="W63" i="38"/>
  <c r="AD63" i="38" s="1"/>
  <c r="P63" i="38"/>
  <c r="O63" i="38"/>
  <c r="K63" i="38"/>
  <c r="G63" i="38"/>
  <c r="F63" i="38"/>
  <c r="E63" i="38"/>
  <c r="L63" i="38" s="1"/>
  <c r="AZ62" i="38"/>
  <c r="AY62" i="38"/>
  <c r="AQ62" i="38"/>
  <c r="AP62" i="38"/>
  <c r="AU62" i="38" s="1"/>
  <c r="AO62" i="38"/>
  <c r="AV62" i="38" s="1"/>
  <c r="AK62" i="38"/>
  <c r="AR66" i="38" s="1"/>
  <c r="AH62" i="38"/>
  <c r="AG62" i="38"/>
  <c r="AC62" i="38"/>
  <c r="Y62" i="38"/>
  <c r="X62" i="38"/>
  <c r="W62" i="38"/>
  <c r="AD62" i="38" s="1"/>
  <c r="S62" i="38"/>
  <c r="Z62" i="38" s="1"/>
  <c r="P62" i="38"/>
  <c r="K62" i="38"/>
  <c r="G62" i="38"/>
  <c r="F62" i="38"/>
  <c r="E62" i="38"/>
  <c r="L62" i="38" s="1"/>
  <c r="A62" i="38"/>
  <c r="H66" i="38" s="1"/>
  <c r="BI61" i="38"/>
  <c r="BG61" i="38"/>
  <c r="BE61" i="38"/>
  <c r="AQ61" i="38"/>
  <c r="AP61" i="38"/>
  <c r="AO61" i="38"/>
  <c r="AY56" i="38" s="1"/>
  <c r="Y61" i="38"/>
  <c r="X61" i="38"/>
  <c r="AH56" i="38" s="1"/>
  <c r="W61" i="38"/>
  <c r="AG56" i="38" s="1"/>
  <c r="G61" i="38"/>
  <c r="F61" i="38"/>
  <c r="P56" i="38" s="1"/>
  <c r="E61" i="38"/>
  <c r="O56" i="38" s="1"/>
  <c r="BI60" i="38"/>
  <c r="BG60" i="38"/>
  <c r="BE60" i="38"/>
  <c r="AQ60" i="38"/>
  <c r="AP60" i="38"/>
  <c r="AO60" i="38"/>
  <c r="AY55" i="38" s="1"/>
  <c r="Y60" i="38"/>
  <c r="X60" i="38"/>
  <c r="W60" i="38"/>
  <c r="G60" i="38"/>
  <c r="F60" i="38"/>
  <c r="P55" i="38" s="1"/>
  <c r="E60" i="38"/>
  <c r="O55" i="38" s="1"/>
  <c r="BI59" i="38"/>
  <c r="BG59" i="38"/>
  <c r="BE59" i="38"/>
  <c r="AQ59" i="38"/>
  <c r="AP59" i="38"/>
  <c r="AO59" i="38"/>
  <c r="Y59" i="38"/>
  <c r="X59" i="38"/>
  <c r="W59" i="38"/>
  <c r="G59" i="38"/>
  <c r="F59" i="38"/>
  <c r="P54" i="38" s="1"/>
  <c r="E59" i="38"/>
  <c r="BI58" i="38"/>
  <c r="BG58" i="38"/>
  <c r="BE58" i="38"/>
  <c r="AQ58" i="38"/>
  <c r="AP58" i="38"/>
  <c r="AZ53" i="38" s="1"/>
  <c r="AO58" i="38"/>
  <c r="Y58" i="38"/>
  <c r="X58" i="38"/>
  <c r="AH53" i="38" s="1"/>
  <c r="W58" i="38"/>
  <c r="AG53" i="38" s="1"/>
  <c r="G58" i="38"/>
  <c r="F58" i="38"/>
  <c r="E58" i="38"/>
  <c r="O53" i="38" s="1"/>
  <c r="BI57" i="38"/>
  <c r="BG57" i="38"/>
  <c r="BE57" i="38"/>
  <c r="AQ57" i="38"/>
  <c r="AP57" i="38"/>
  <c r="AO57" i="38"/>
  <c r="AY52" i="38" s="1"/>
  <c r="AK57" i="38"/>
  <c r="Y57" i="38"/>
  <c r="X57" i="38"/>
  <c r="AH52" i="38" s="1"/>
  <c r="W57" i="38"/>
  <c r="AG52" i="38" s="1"/>
  <c r="S57" i="38"/>
  <c r="Z61" i="38" s="1"/>
  <c r="G57" i="38"/>
  <c r="F57" i="38"/>
  <c r="P52" i="38" s="1"/>
  <c r="E57" i="38"/>
  <c r="A57" i="38"/>
  <c r="AZ56" i="38"/>
  <c r="AU56" i="38"/>
  <c r="AQ56" i="38"/>
  <c r="AP56" i="38"/>
  <c r="AO56" i="38"/>
  <c r="AV56" i="38" s="1"/>
  <c r="AC56" i="38"/>
  <c r="Y56" i="38"/>
  <c r="X56" i="38"/>
  <c r="W56" i="38"/>
  <c r="AD56" i="38" s="1"/>
  <c r="G56" i="38"/>
  <c r="F56" i="38"/>
  <c r="K56" i="38" s="1"/>
  <c r="E56" i="38"/>
  <c r="L56" i="38" s="1"/>
  <c r="AZ55" i="38"/>
  <c r="AU55" i="38"/>
  <c r="AQ55" i="38"/>
  <c r="AP55" i="38"/>
  <c r="AO55" i="38"/>
  <c r="AV55" i="38" s="1"/>
  <c r="AH55" i="38"/>
  <c r="AG55" i="38"/>
  <c r="AC55" i="38"/>
  <c r="Y55" i="38"/>
  <c r="X55" i="38"/>
  <c r="W55" i="38"/>
  <c r="AD55" i="38" s="1"/>
  <c r="G55" i="38"/>
  <c r="F55" i="38"/>
  <c r="K55" i="38" s="1"/>
  <c r="E55" i="38"/>
  <c r="L55" i="38" s="1"/>
  <c r="AZ54" i="38"/>
  <c r="AY54" i="38"/>
  <c r="AQ54" i="38"/>
  <c r="AP54" i="38"/>
  <c r="AU54" i="38" s="1"/>
  <c r="AO54" i="38"/>
  <c r="AV54" i="38" s="1"/>
  <c r="AH54" i="38"/>
  <c r="AG54" i="38"/>
  <c r="AC54" i="38"/>
  <c r="Y54" i="38"/>
  <c r="X54" i="38"/>
  <c r="W54" i="38"/>
  <c r="AD54" i="38" s="1"/>
  <c r="O54" i="38"/>
  <c r="K54" i="38"/>
  <c r="G54" i="38"/>
  <c r="F54" i="38"/>
  <c r="E54" i="38"/>
  <c r="L54" i="38" s="1"/>
  <c r="AY53" i="38"/>
  <c r="AU53" i="38"/>
  <c r="AQ53" i="38"/>
  <c r="AP53" i="38"/>
  <c r="AO53" i="38"/>
  <c r="AV53" i="38" s="1"/>
  <c r="Y53" i="38"/>
  <c r="X53" i="38"/>
  <c r="AC53" i="38" s="1"/>
  <c r="W53" i="38"/>
  <c r="AD53" i="38" s="1"/>
  <c r="P53" i="38"/>
  <c r="K53" i="38"/>
  <c r="G53" i="38"/>
  <c r="F53" i="38"/>
  <c r="E53" i="38"/>
  <c r="L53" i="38" s="1"/>
  <c r="AZ52" i="38"/>
  <c r="AU52" i="38"/>
  <c r="AQ52" i="38"/>
  <c r="AP52" i="38"/>
  <c r="AO52" i="38"/>
  <c r="AV52" i="38" s="1"/>
  <c r="AK52" i="38"/>
  <c r="AR56" i="38" s="1"/>
  <c r="AC52" i="38"/>
  <c r="Y52" i="38"/>
  <c r="X52" i="38"/>
  <c r="W52" i="38"/>
  <c r="AD52" i="38" s="1"/>
  <c r="S52" i="38"/>
  <c r="O52" i="38"/>
  <c r="K52" i="38"/>
  <c r="G52" i="38"/>
  <c r="F52" i="38"/>
  <c r="E52" i="38"/>
  <c r="L52" i="38" s="1"/>
  <c r="A52" i="38"/>
  <c r="H56" i="38" s="1"/>
  <c r="BI51" i="38"/>
  <c r="BG51" i="38"/>
  <c r="BE51" i="38"/>
  <c r="AQ51" i="38"/>
  <c r="AP51" i="38"/>
  <c r="AZ46" i="38" s="1"/>
  <c r="AO51" i="38"/>
  <c r="AY46" i="38" s="1"/>
  <c r="Y51" i="38"/>
  <c r="X51" i="38"/>
  <c r="W51" i="38"/>
  <c r="AG46" i="38" s="1"/>
  <c r="G51" i="38"/>
  <c r="F51" i="38"/>
  <c r="E51" i="38"/>
  <c r="O46" i="38" s="1"/>
  <c r="BI50" i="38"/>
  <c r="BG50" i="38"/>
  <c r="BE50" i="38"/>
  <c r="AQ50" i="38"/>
  <c r="AP50" i="38"/>
  <c r="AO50" i="38"/>
  <c r="Y50" i="38"/>
  <c r="X50" i="38"/>
  <c r="AH45" i="38" s="1"/>
  <c r="W50" i="38"/>
  <c r="G50" i="38"/>
  <c r="F50" i="38"/>
  <c r="E50" i="38"/>
  <c r="BI49" i="38"/>
  <c r="BG49" i="38"/>
  <c r="BE49" i="38"/>
  <c r="AQ49" i="38"/>
  <c r="AP49" i="38"/>
  <c r="AZ44" i="38" s="1"/>
  <c r="AO49" i="38"/>
  <c r="AY44" i="38" s="1"/>
  <c r="Y49" i="38"/>
  <c r="X49" i="38"/>
  <c r="AH44" i="38" s="1"/>
  <c r="W49" i="38"/>
  <c r="G49" i="38"/>
  <c r="F49" i="38"/>
  <c r="E49" i="38"/>
  <c r="O44" i="38" s="1"/>
  <c r="BI48" i="38"/>
  <c r="BG48" i="38"/>
  <c r="BE48" i="38"/>
  <c r="AQ48" i="38"/>
  <c r="AP48" i="38"/>
  <c r="AO48" i="38"/>
  <c r="AY43" i="38" s="1"/>
  <c r="Y48" i="38"/>
  <c r="X48" i="38"/>
  <c r="W48" i="38"/>
  <c r="G48" i="38"/>
  <c r="F48" i="38"/>
  <c r="P43" i="38" s="1"/>
  <c r="E48" i="38"/>
  <c r="O43" i="38" s="1"/>
  <c r="BI47" i="38"/>
  <c r="BG47" i="38"/>
  <c r="BE47" i="38"/>
  <c r="AQ47" i="38"/>
  <c r="AP47" i="38"/>
  <c r="AZ42" i="38" s="1"/>
  <c r="AO47" i="38"/>
  <c r="AK47" i="38"/>
  <c r="Y47" i="38"/>
  <c r="X47" i="38"/>
  <c r="W47" i="38"/>
  <c r="S47" i="38"/>
  <c r="G47" i="38"/>
  <c r="F47" i="38"/>
  <c r="E47" i="38"/>
  <c r="O42" i="38" s="1"/>
  <c r="A47" i="38"/>
  <c r="AQ46" i="38"/>
  <c r="AP46" i="38"/>
  <c r="AU46" i="38" s="1"/>
  <c r="AO46" i="38"/>
  <c r="AV46" i="38" s="1"/>
  <c r="AH46" i="38"/>
  <c r="AC46" i="38"/>
  <c r="Y46" i="38"/>
  <c r="X46" i="38"/>
  <c r="W46" i="38"/>
  <c r="AD46" i="38" s="1"/>
  <c r="P46" i="38"/>
  <c r="K46" i="38"/>
  <c r="G46" i="38"/>
  <c r="F46" i="38"/>
  <c r="E46" i="38"/>
  <c r="L46" i="38" s="1"/>
  <c r="AZ45" i="38"/>
  <c r="AY45" i="38"/>
  <c r="AQ45" i="38"/>
  <c r="AP45" i="38"/>
  <c r="AU45" i="38" s="1"/>
  <c r="AO45" i="38"/>
  <c r="AV45" i="38" s="1"/>
  <c r="AG45" i="38"/>
  <c r="Y45" i="38"/>
  <c r="X45" i="38"/>
  <c r="AC45" i="38" s="1"/>
  <c r="W45" i="38"/>
  <c r="AD45" i="38" s="1"/>
  <c r="P45" i="38"/>
  <c r="O45" i="38"/>
  <c r="K45" i="38"/>
  <c r="G45" i="38"/>
  <c r="F45" i="38"/>
  <c r="E45" i="38"/>
  <c r="L45" i="38" s="1"/>
  <c r="AU44" i="38"/>
  <c r="AQ44" i="38"/>
  <c r="AP44" i="38"/>
  <c r="AO44" i="38"/>
  <c r="AV44" i="38" s="1"/>
  <c r="AG44" i="38"/>
  <c r="AC44" i="38"/>
  <c r="Y44" i="38"/>
  <c r="X44" i="38"/>
  <c r="W44" i="38"/>
  <c r="AD44" i="38" s="1"/>
  <c r="P44" i="38"/>
  <c r="G44" i="38"/>
  <c r="F44" i="38"/>
  <c r="K44" i="38" s="1"/>
  <c r="E44" i="38"/>
  <c r="L44" i="38" s="1"/>
  <c r="AZ43" i="38"/>
  <c r="AU43" i="38"/>
  <c r="AQ43" i="38"/>
  <c r="AP43" i="38"/>
  <c r="AO43" i="38"/>
  <c r="AV43" i="38" s="1"/>
  <c r="AH43" i="38"/>
  <c r="AG43" i="38"/>
  <c r="AC43" i="38"/>
  <c r="Y43" i="38"/>
  <c r="X43" i="38"/>
  <c r="W43" i="38"/>
  <c r="AD43" i="38" s="1"/>
  <c r="G43" i="38"/>
  <c r="F43" i="38"/>
  <c r="K43" i="38" s="1"/>
  <c r="E43" i="38"/>
  <c r="L43" i="38" s="1"/>
  <c r="AY42" i="38"/>
  <c r="AQ42" i="38"/>
  <c r="AP42" i="38"/>
  <c r="AU42" i="38" s="1"/>
  <c r="AO42" i="38"/>
  <c r="AV42" i="38" s="1"/>
  <c r="AK42" i="38"/>
  <c r="AH42" i="38"/>
  <c r="AG42" i="38"/>
  <c r="Y42" i="38"/>
  <c r="X42" i="38"/>
  <c r="AC42" i="38" s="1"/>
  <c r="W42" i="38"/>
  <c r="AD42" i="38" s="1"/>
  <c r="S42" i="38"/>
  <c r="P42" i="38"/>
  <c r="K42" i="38"/>
  <c r="G42" i="38"/>
  <c r="F42" i="38"/>
  <c r="E42" i="38"/>
  <c r="L42" i="38" s="1"/>
  <c r="A42" i="38"/>
  <c r="BI41" i="38"/>
  <c r="BG41" i="38"/>
  <c r="BE41" i="38"/>
  <c r="AQ41" i="38"/>
  <c r="AP41" i="38"/>
  <c r="AO41" i="38"/>
  <c r="Y41" i="38"/>
  <c r="X41" i="38"/>
  <c r="AH36" i="38" s="1"/>
  <c r="W41" i="38"/>
  <c r="H41" i="38"/>
  <c r="G41" i="38"/>
  <c r="F41" i="38"/>
  <c r="E41" i="38"/>
  <c r="O36" i="38" s="1"/>
  <c r="BI40" i="38"/>
  <c r="BG40" i="38"/>
  <c r="BE40" i="38"/>
  <c r="AR40" i="38"/>
  <c r="AQ40" i="38"/>
  <c r="AP40" i="38"/>
  <c r="AZ35" i="38" s="1"/>
  <c r="AO40" i="38"/>
  <c r="Y40" i="38"/>
  <c r="X40" i="38"/>
  <c r="AH35" i="38" s="1"/>
  <c r="W40" i="38"/>
  <c r="AG35" i="38" s="1"/>
  <c r="G40" i="38"/>
  <c r="F40" i="38"/>
  <c r="P35" i="38" s="1"/>
  <c r="E40" i="38"/>
  <c r="BI39" i="38"/>
  <c r="BG39" i="38"/>
  <c r="BE39" i="38"/>
  <c r="AR39" i="38"/>
  <c r="AQ39" i="38"/>
  <c r="AP39" i="38"/>
  <c r="AO39" i="38"/>
  <c r="Y39" i="38"/>
  <c r="X39" i="38"/>
  <c r="W39" i="38"/>
  <c r="H39" i="38"/>
  <c r="G39" i="38"/>
  <c r="F39" i="38"/>
  <c r="E39" i="38"/>
  <c r="BI38" i="38"/>
  <c r="BG38" i="38"/>
  <c r="BE38" i="38"/>
  <c r="AR38" i="38"/>
  <c r="AQ38" i="38"/>
  <c r="AP38" i="38"/>
  <c r="AZ33" i="38" s="1"/>
  <c r="AO38" i="38"/>
  <c r="AY33" i="38" s="1"/>
  <c r="Y38" i="38"/>
  <c r="X38" i="38"/>
  <c r="AH33" i="38" s="1"/>
  <c r="W38" i="38"/>
  <c r="AG33" i="38" s="1"/>
  <c r="H38" i="38"/>
  <c r="G38" i="38"/>
  <c r="F38" i="38"/>
  <c r="P33" i="38" s="1"/>
  <c r="E38" i="38"/>
  <c r="BI37" i="38"/>
  <c r="BG37" i="38"/>
  <c r="BE37" i="38"/>
  <c r="AR37" i="38"/>
  <c r="AQ37" i="38"/>
  <c r="AP37" i="38"/>
  <c r="AZ32" i="38" s="1"/>
  <c r="AO37" i="38"/>
  <c r="AY32" i="38" s="1"/>
  <c r="AK37" i="38"/>
  <c r="AR41" i="38" s="1"/>
  <c r="Y37" i="38"/>
  <c r="X37" i="38"/>
  <c r="AH32" i="38" s="1"/>
  <c r="W37" i="38"/>
  <c r="AG32" i="38" s="1"/>
  <c r="S37" i="38"/>
  <c r="Z38" i="38" s="1"/>
  <c r="H37" i="38"/>
  <c r="G37" i="38"/>
  <c r="F37" i="38"/>
  <c r="P32" i="38" s="1"/>
  <c r="E37" i="38"/>
  <c r="A37" i="38"/>
  <c r="H40" i="38" s="1"/>
  <c r="BG36" i="38"/>
  <c r="AZ36" i="38"/>
  <c r="AY36" i="38"/>
  <c r="AV36" i="38"/>
  <c r="AQ36" i="38"/>
  <c r="AP36" i="38"/>
  <c r="AU36" i="38" s="1"/>
  <c r="AO36" i="38"/>
  <c r="AG36" i="38"/>
  <c r="AD36" i="38"/>
  <c r="Y36" i="38"/>
  <c r="X36" i="38"/>
  <c r="AC36" i="38" s="1"/>
  <c r="W36" i="38"/>
  <c r="P36" i="38"/>
  <c r="G36" i="38"/>
  <c r="F36" i="38"/>
  <c r="K36" i="38" s="1"/>
  <c r="E36" i="38"/>
  <c r="L36" i="38" s="1"/>
  <c r="AY35" i="38"/>
  <c r="AU35" i="38"/>
  <c r="AQ35" i="38"/>
  <c r="AP35" i="38"/>
  <c r="AO35" i="38"/>
  <c r="AV35" i="38" s="1"/>
  <c r="Y35" i="38"/>
  <c r="X35" i="38"/>
  <c r="AC35" i="38" s="1"/>
  <c r="W35" i="38"/>
  <c r="AD35" i="38" s="1"/>
  <c r="O35" i="38"/>
  <c r="G35" i="38"/>
  <c r="F35" i="38"/>
  <c r="K35" i="38" s="1"/>
  <c r="E35" i="38"/>
  <c r="L35" i="38" s="1"/>
  <c r="BG34" i="38"/>
  <c r="AZ34" i="38"/>
  <c r="AY34" i="38"/>
  <c r="AQ34" i="38"/>
  <c r="AP34" i="38"/>
  <c r="AU34" i="38" s="1"/>
  <c r="AO34" i="38"/>
  <c r="AV34" i="38" s="1"/>
  <c r="AH34" i="38"/>
  <c r="AG34" i="38"/>
  <c r="Y34" i="38"/>
  <c r="X34" i="38"/>
  <c r="AC34" i="38" s="1"/>
  <c r="W34" i="38"/>
  <c r="AD34" i="38" s="1"/>
  <c r="P34" i="38"/>
  <c r="O34" i="38"/>
  <c r="L34" i="38"/>
  <c r="H34" i="38"/>
  <c r="G34" i="38"/>
  <c r="F34" i="38"/>
  <c r="K34" i="38" s="1"/>
  <c r="E34" i="38"/>
  <c r="AQ33" i="38"/>
  <c r="AP33" i="38"/>
  <c r="AU33" i="38" s="1"/>
  <c r="AO33" i="38"/>
  <c r="AV33" i="38" s="1"/>
  <c r="Y33" i="38"/>
  <c r="X33" i="38"/>
  <c r="AC33" i="38" s="1"/>
  <c r="W33" i="38"/>
  <c r="AD33" i="38" s="1"/>
  <c r="O33" i="38"/>
  <c r="K33" i="38"/>
  <c r="G33" i="38"/>
  <c r="F33" i="38"/>
  <c r="E33" i="38"/>
  <c r="L33" i="38" s="1"/>
  <c r="AQ32" i="38"/>
  <c r="AP32" i="38"/>
  <c r="AU32" i="38" s="1"/>
  <c r="AO32" i="38"/>
  <c r="AV32" i="38" s="1"/>
  <c r="AK32" i="38"/>
  <c r="AR36" i="38" s="1"/>
  <c r="Y32" i="38"/>
  <c r="X32" i="38"/>
  <c r="AC32" i="38" s="1"/>
  <c r="W32" i="38"/>
  <c r="AD32" i="38" s="1"/>
  <c r="S32" i="38"/>
  <c r="Z36" i="38" s="1"/>
  <c r="O32" i="38"/>
  <c r="K32" i="38"/>
  <c r="G32" i="38"/>
  <c r="F32" i="38"/>
  <c r="E32" i="38"/>
  <c r="L32" i="38" s="1"/>
  <c r="A32" i="38"/>
  <c r="BI31" i="38"/>
  <c r="BG31" i="38"/>
  <c r="BE31" i="38"/>
  <c r="AQ31" i="38"/>
  <c r="AP31" i="38"/>
  <c r="AZ26" i="38" s="1"/>
  <c r="AO31" i="38"/>
  <c r="Z31" i="38"/>
  <c r="Y31" i="38"/>
  <c r="X31" i="38"/>
  <c r="AH26" i="38" s="1"/>
  <c r="W31" i="38"/>
  <c r="AG26" i="38" s="1"/>
  <c r="H31" i="38"/>
  <c r="G31" i="38"/>
  <c r="F31" i="38"/>
  <c r="P26" i="38" s="1"/>
  <c r="E31" i="38"/>
  <c r="BI30" i="38"/>
  <c r="BG30" i="38"/>
  <c r="BE30" i="38"/>
  <c r="AQ30" i="38"/>
  <c r="AP30" i="38"/>
  <c r="AO30" i="38"/>
  <c r="AY25" i="38" s="1"/>
  <c r="Y30" i="38"/>
  <c r="X30" i="38"/>
  <c r="W30" i="38"/>
  <c r="AG25" i="38" s="1"/>
  <c r="G30" i="38"/>
  <c r="F30" i="38"/>
  <c r="P25" i="38" s="1"/>
  <c r="E30" i="38"/>
  <c r="BI29" i="38"/>
  <c r="BG29" i="38"/>
  <c r="BE29" i="38"/>
  <c r="AR29" i="38"/>
  <c r="AQ29" i="38"/>
  <c r="AP29" i="38"/>
  <c r="AZ24" i="38" s="1"/>
  <c r="AO29" i="38"/>
  <c r="AY24" i="38" s="1"/>
  <c r="Y29" i="38"/>
  <c r="X29" i="38"/>
  <c r="AH24" i="38" s="1"/>
  <c r="W29" i="38"/>
  <c r="AG24" i="38" s="1"/>
  <c r="G29" i="38"/>
  <c r="F29" i="38"/>
  <c r="P24" i="38" s="1"/>
  <c r="E29" i="38"/>
  <c r="O24" i="38" s="1"/>
  <c r="BI28" i="38"/>
  <c r="BG28" i="38"/>
  <c r="BE28" i="38"/>
  <c r="AQ28" i="38"/>
  <c r="AP28" i="38"/>
  <c r="AO28" i="38"/>
  <c r="AY23" i="38" s="1"/>
  <c r="Y28" i="38"/>
  <c r="X28" i="38"/>
  <c r="AH23" i="38" s="1"/>
  <c r="W28" i="38"/>
  <c r="AG23" i="38" s="1"/>
  <c r="G28" i="38"/>
  <c r="F28" i="38"/>
  <c r="E28" i="38"/>
  <c r="O23" i="38" s="1"/>
  <c r="BI27" i="38"/>
  <c r="BG27" i="38"/>
  <c r="BE27" i="38"/>
  <c r="AR27" i="38"/>
  <c r="AQ27" i="38"/>
  <c r="AP27" i="38"/>
  <c r="AZ22" i="38" s="1"/>
  <c r="AO27" i="38"/>
  <c r="AY22" i="38" s="1"/>
  <c r="AK27" i="38"/>
  <c r="AR30" i="38" s="1"/>
  <c r="Y27" i="38"/>
  <c r="X27" i="38"/>
  <c r="AH22" i="38" s="1"/>
  <c r="W27" i="38"/>
  <c r="AG22" i="38" s="1"/>
  <c r="S27" i="38"/>
  <c r="Z30" i="38" s="1"/>
  <c r="G27" i="38"/>
  <c r="F27" i="38"/>
  <c r="E27" i="38"/>
  <c r="A27" i="38"/>
  <c r="H30" i="38" s="1"/>
  <c r="BG26" i="38"/>
  <c r="AY26" i="38"/>
  <c r="AV26" i="38"/>
  <c r="AR26" i="38"/>
  <c r="AQ26" i="38"/>
  <c r="AP26" i="38"/>
  <c r="AU26" i="38" s="1"/>
  <c r="AO26" i="38"/>
  <c r="AD26" i="38"/>
  <c r="Y26" i="38"/>
  <c r="X26" i="38"/>
  <c r="AC26" i="38" s="1"/>
  <c r="W26" i="38"/>
  <c r="O26" i="38"/>
  <c r="H26" i="38"/>
  <c r="G26" i="38"/>
  <c r="F26" i="38"/>
  <c r="K26" i="38" s="1"/>
  <c r="E26" i="38"/>
  <c r="L26" i="38" s="1"/>
  <c r="AZ25" i="38"/>
  <c r="AU25" i="38"/>
  <c r="AQ25" i="38"/>
  <c r="AP25" i="38"/>
  <c r="AO25" i="38"/>
  <c r="AV25" i="38" s="1"/>
  <c r="AH25" i="38"/>
  <c r="AC25" i="38"/>
  <c r="Y25" i="38"/>
  <c r="X25" i="38"/>
  <c r="W25" i="38"/>
  <c r="AD25" i="38" s="1"/>
  <c r="O25" i="38"/>
  <c r="K25" i="38"/>
  <c r="G25" i="38"/>
  <c r="F25" i="38"/>
  <c r="E25" i="38"/>
  <c r="L25" i="38" s="1"/>
  <c r="AQ24" i="38"/>
  <c r="AP24" i="38"/>
  <c r="AU24" i="38" s="1"/>
  <c r="AO24" i="38"/>
  <c r="AV24" i="38" s="1"/>
  <c r="AC24" i="38"/>
  <c r="Y24" i="38"/>
  <c r="X24" i="38"/>
  <c r="W24" i="38"/>
  <c r="AD24" i="38" s="1"/>
  <c r="G24" i="38"/>
  <c r="F24" i="38"/>
  <c r="K24" i="38" s="1"/>
  <c r="E24" i="38"/>
  <c r="L24" i="38" s="1"/>
  <c r="AZ23" i="38"/>
  <c r="AV23" i="38"/>
  <c r="AR23" i="38"/>
  <c r="AQ23" i="38"/>
  <c r="AP23" i="38"/>
  <c r="AU23" i="38" s="1"/>
  <c r="AO23" i="38"/>
  <c r="AC23" i="38"/>
  <c r="Y23" i="38"/>
  <c r="X23" i="38"/>
  <c r="W23" i="38"/>
  <c r="AD23" i="38" s="1"/>
  <c r="P23" i="38"/>
  <c r="G23" i="38"/>
  <c r="F23" i="38"/>
  <c r="K23" i="38" s="1"/>
  <c r="E23" i="38"/>
  <c r="L23" i="38" s="1"/>
  <c r="AR22" i="38"/>
  <c r="AQ22" i="38"/>
  <c r="AP22" i="38"/>
  <c r="AU22" i="38" s="1"/>
  <c r="AO22" i="38"/>
  <c r="AV22" i="38" s="1"/>
  <c r="AK22" i="38"/>
  <c r="AR24" i="38" s="1"/>
  <c r="Y22" i="38"/>
  <c r="X22" i="38"/>
  <c r="AC22" i="38" s="1"/>
  <c r="W22" i="38"/>
  <c r="AD22" i="38" s="1"/>
  <c r="S22" i="38"/>
  <c r="Z24" i="38" s="1"/>
  <c r="P22" i="38"/>
  <c r="O22" i="38"/>
  <c r="G22" i="38"/>
  <c r="F22" i="38"/>
  <c r="K22" i="38" s="1"/>
  <c r="E22" i="38"/>
  <c r="L22" i="38" s="1"/>
  <c r="A22" i="38"/>
  <c r="H24" i="38" s="1"/>
  <c r="BI21" i="38"/>
  <c r="BG21" i="38"/>
  <c r="BE21" i="38"/>
  <c r="AQ21" i="38"/>
  <c r="AP21" i="38"/>
  <c r="AZ16" i="38" s="1"/>
  <c r="AO21" i="38"/>
  <c r="AY16" i="38" s="1"/>
  <c r="Y21" i="38"/>
  <c r="X21" i="38"/>
  <c r="AH16" i="38" s="1"/>
  <c r="W21" i="38"/>
  <c r="AG16" i="38" s="1"/>
  <c r="G21" i="38"/>
  <c r="F21" i="38"/>
  <c r="E21" i="38"/>
  <c r="O16" i="38" s="1"/>
  <c r="BI20" i="38"/>
  <c r="BG20" i="38"/>
  <c r="BE20" i="38"/>
  <c r="AQ20" i="38"/>
  <c r="AP20" i="38"/>
  <c r="AZ15" i="38" s="1"/>
  <c r="AO20" i="38"/>
  <c r="Y20" i="38"/>
  <c r="X20" i="38"/>
  <c r="AH15" i="38" s="1"/>
  <c r="W20" i="38"/>
  <c r="AG15" i="38" s="1"/>
  <c r="G20" i="38"/>
  <c r="F20" i="38"/>
  <c r="P15" i="38" s="1"/>
  <c r="E20" i="38"/>
  <c r="BI19" i="38"/>
  <c r="BG19" i="38"/>
  <c r="BE19" i="38"/>
  <c r="AQ19" i="38"/>
  <c r="AP19" i="38"/>
  <c r="AO19" i="38"/>
  <c r="AY14" i="38" s="1"/>
  <c r="Y19" i="38"/>
  <c r="X19" i="38"/>
  <c r="W19" i="38"/>
  <c r="AG14" i="38" s="1"/>
  <c r="G19" i="38"/>
  <c r="F19" i="38"/>
  <c r="E19" i="38"/>
  <c r="BI18" i="38"/>
  <c r="BG18" i="38"/>
  <c r="BE18" i="38"/>
  <c r="AQ18" i="38"/>
  <c r="AP18" i="38"/>
  <c r="AZ13" i="38" s="1"/>
  <c r="AO18" i="38"/>
  <c r="AY13" i="38" s="1"/>
  <c r="Y18" i="38"/>
  <c r="X18" i="38"/>
  <c r="W18" i="38"/>
  <c r="G18" i="38"/>
  <c r="F18" i="38"/>
  <c r="E18" i="38"/>
  <c r="BI17" i="38"/>
  <c r="BG17" i="38"/>
  <c r="BE17" i="38"/>
  <c r="AQ17" i="38"/>
  <c r="AP17" i="38"/>
  <c r="AZ12" i="38" s="1"/>
  <c r="AO17" i="38"/>
  <c r="AY12" i="38" s="1"/>
  <c r="AK17" i="38"/>
  <c r="AR19" i="38" s="1"/>
  <c r="Y17" i="38"/>
  <c r="S17" i="38"/>
  <c r="Z21" i="38" s="1"/>
  <c r="G17" i="38"/>
  <c r="F17" i="38"/>
  <c r="E17" i="38"/>
  <c r="O12" i="38" s="1"/>
  <c r="A17" i="38"/>
  <c r="H19" i="38" s="1"/>
  <c r="AQ16" i="38"/>
  <c r="AP16" i="38"/>
  <c r="AU16" i="38" s="1"/>
  <c r="AO16" i="38"/>
  <c r="AV16" i="38" s="1"/>
  <c r="Y16" i="38"/>
  <c r="X16" i="38"/>
  <c r="AC16" i="38" s="1"/>
  <c r="W16" i="38"/>
  <c r="AD16" i="38" s="1"/>
  <c r="P16" i="38"/>
  <c r="L16" i="38"/>
  <c r="G16" i="38"/>
  <c r="F16" i="38"/>
  <c r="K16" i="38" s="1"/>
  <c r="E16" i="38"/>
  <c r="AY15" i="38"/>
  <c r="AU15" i="38"/>
  <c r="AQ15" i="38"/>
  <c r="AP15" i="38"/>
  <c r="AO15" i="38"/>
  <c r="AV15" i="38" s="1"/>
  <c r="Y15" i="38"/>
  <c r="X15" i="38"/>
  <c r="AC15" i="38" s="1"/>
  <c r="W15" i="38"/>
  <c r="AD15" i="38" s="1"/>
  <c r="O15" i="38"/>
  <c r="K15" i="38"/>
  <c r="G15" i="38"/>
  <c r="F15" i="38"/>
  <c r="E15" i="38"/>
  <c r="L15" i="38" s="1"/>
  <c r="AZ14" i="38"/>
  <c r="AV14" i="38"/>
  <c r="AR14" i="38"/>
  <c r="AQ14" i="38"/>
  <c r="AP14" i="38"/>
  <c r="AU14" i="38" s="1"/>
  <c r="AO14" i="38"/>
  <c r="AH14" i="38"/>
  <c r="Y14" i="38"/>
  <c r="X14" i="38"/>
  <c r="AC14" i="38" s="1"/>
  <c r="W14" i="38"/>
  <c r="AD14" i="38" s="1"/>
  <c r="L14" i="38"/>
  <c r="G14" i="38"/>
  <c r="F14" i="38"/>
  <c r="K14" i="38" s="1"/>
  <c r="E14" i="38"/>
  <c r="AV13" i="38"/>
  <c r="AQ13" i="38"/>
  <c r="AP13" i="38"/>
  <c r="AU13" i="38" s="1"/>
  <c r="AO13" i="38"/>
  <c r="AH13" i="38"/>
  <c r="AG13" i="38"/>
  <c r="Y13" i="38"/>
  <c r="X13" i="38"/>
  <c r="AC13" i="38" s="1"/>
  <c r="W13" i="38"/>
  <c r="AD13" i="38" s="1"/>
  <c r="P13" i="38"/>
  <c r="O13" i="38"/>
  <c r="L13" i="38"/>
  <c r="G13" i="38"/>
  <c r="F13" i="38"/>
  <c r="K13" i="38" s="1"/>
  <c r="E13" i="38"/>
  <c r="AU12" i="38"/>
  <c r="AQ12" i="38"/>
  <c r="AP12" i="38"/>
  <c r="AO12" i="38"/>
  <c r="AV12" i="38" s="1"/>
  <c r="AK12" i="38"/>
  <c r="AR15" i="38" s="1"/>
  <c r="AH12" i="38"/>
  <c r="AG12" i="38"/>
  <c r="Y12" i="38"/>
  <c r="X12" i="38"/>
  <c r="AC12" i="38" s="1"/>
  <c r="W12" i="38"/>
  <c r="AD12" i="38" s="1"/>
  <c r="S12" i="38"/>
  <c r="Z15" i="38" s="1"/>
  <c r="P12" i="38"/>
  <c r="G12" i="38"/>
  <c r="F12" i="38"/>
  <c r="K12" i="38" s="1"/>
  <c r="E12" i="38"/>
  <c r="L12" i="38" s="1"/>
  <c r="A12" i="38"/>
  <c r="H15" i="38" s="1"/>
  <c r="BI11" i="38"/>
  <c r="BG11" i="38"/>
  <c r="BE11" i="38"/>
  <c r="AR11" i="38"/>
  <c r="AQ11" i="38"/>
  <c r="AP11" i="38"/>
  <c r="AZ6" i="38" s="1"/>
  <c r="AO11" i="38"/>
  <c r="AY6" i="38" s="1"/>
  <c r="Z11" i="38"/>
  <c r="Y11" i="38"/>
  <c r="X11" i="38"/>
  <c r="AH6" i="38" s="1"/>
  <c r="W11" i="38"/>
  <c r="G11" i="38"/>
  <c r="F11" i="38"/>
  <c r="P6" i="38" s="1"/>
  <c r="E11" i="38"/>
  <c r="BI10" i="38"/>
  <c r="BG10" i="38"/>
  <c r="BE10" i="38"/>
  <c r="AQ10" i="38"/>
  <c r="AP10" i="38"/>
  <c r="AO10" i="38"/>
  <c r="Y10" i="38"/>
  <c r="X10" i="38"/>
  <c r="AH5" i="38" s="1"/>
  <c r="W10" i="38"/>
  <c r="AG5" i="38" s="1"/>
  <c r="G10" i="38"/>
  <c r="F10" i="38"/>
  <c r="E10" i="38"/>
  <c r="O5" i="38" s="1"/>
  <c r="BI9" i="38"/>
  <c r="BG9" i="38"/>
  <c r="BE9" i="38"/>
  <c r="AR9" i="38"/>
  <c r="AQ9" i="38"/>
  <c r="AP9" i="38"/>
  <c r="AZ4" i="38" s="1"/>
  <c r="AO9" i="38"/>
  <c r="Y9" i="38"/>
  <c r="X9" i="38"/>
  <c r="AH4" i="38" s="1"/>
  <c r="W9" i="38"/>
  <c r="AG4" i="38" s="1"/>
  <c r="G9" i="38"/>
  <c r="F9" i="38"/>
  <c r="P4" i="38" s="1"/>
  <c r="E9" i="38"/>
  <c r="BI8" i="38"/>
  <c r="BG8" i="38"/>
  <c r="BE8" i="38"/>
  <c r="AQ8" i="38"/>
  <c r="AP8" i="38"/>
  <c r="AZ3" i="38" s="1"/>
  <c r="AO8" i="38"/>
  <c r="Y8" i="38"/>
  <c r="X8" i="38"/>
  <c r="AH3" i="38" s="1"/>
  <c r="W8" i="38"/>
  <c r="G8" i="38"/>
  <c r="F8" i="38"/>
  <c r="P3" i="38" s="1"/>
  <c r="E8" i="38"/>
  <c r="BI7" i="38"/>
  <c r="BG7" i="38"/>
  <c r="BE7" i="38"/>
  <c r="AQ7" i="38"/>
  <c r="AP7" i="38"/>
  <c r="AZ2" i="38" s="1"/>
  <c r="AO7" i="38"/>
  <c r="AY2" i="38" s="1"/>
  <c r="AK7" i="38"/>
  <c r="AR8" i="38" s="1"/>
  <c r="Z7" i="38"/>
  <c r="Y7" i="38"/>
  <c r="X7" i="38"/>
  <c r="AH2" i="38" s="1"/>
  <c r="W7" i="38"/>
  <c r="AG2" i="38" s="1"/>
  <c r="S7" i="38"/>
  <c r="Z8" i="38" s="1"/>
  <c r="G7" i="38"/>
  <c r="F7" i="38"/>
  <c r="P2" i="38" s="1"/>
  <c r="E7" i="38"/>
  <c r="A7" i="38"/>
  <c r="H8" i="38" s="1"/>
  <c r="AQ6" i="38"/>
  <c r="AP6" i="38"/>
  <c r="AU6" i="38" s="1"/>
  <c r="AO6" i="38"/>
  <c r="AV6" i="38" s="1"/>
  <c r="AG6" i="38"/>
  <c r="Y6" i="38"/>
  <c r="X6" i="38"/>
  <c r="AC6" i="38" s="1"/>
  <c r="W6" i="38"/>
  <c r="AD6" i="38" s="1"/>
  <c r="O6" i="38"/>
  <c r="G6" i="38"/>
  <c r="F6" i="38"/>
  <c r="K6" i="38" s="1"/>
  <c r="E6" i="38"/>
  <c r="L6" i="38" s="1"/>
  <c r="AV5" i="38"/>
  <c r="AQ5" i="38"/>
  <c r="AP5" i="38"/>
  <c r="AU5" i="38" s="1"/>
  <c r="AO5" i="38"/>
  <c r="AD5" i="38"/>
  <c r="Y5" i="38"/>
  <c r="X5" i="38"/>
  <c r="AC5" i="38" s="1"/>
  <c r="W5" i="38"/>
  <c r="P5" i="38"/>
  <c r="G5" i="38"/>
  <c r="F5" i="38"/>
  <c r="K5" i="38" s="1"/>
  <c r="E5" i="38"/>
  <c r="L5" i="38" s="1"/>
  <c r="BE4" i="38"/>
  <c r="AY4" i="38"/>
  <c r="AU4" i="38"/>
  <c r="AQ4" i="38"/>
  <c r="AP4" i="38"/>
  <c r="AO4" i="38"/>
  <c r="AV4" i="38" s="1"/>
  <c r="AC4" i="38"/>
  <c r="Y4" i="38"/>
  <c r="X4" i="38"/>
  <c r="W4" i="38"/>
  <c r="AD4" i="38" s="1"/>
  <c r="O4" i="38"/>
  <c r="G4" i="38"/>
  <c r="F4" i="38"/>
  <c r="K4" i="38" s="1"/>
  <c r="E4" i="38"/>
  <c r="L4" i="38" s="1"/>
  <c r="BR3" i="38"/>
  <c r="BQ3" i="38"/>
  <c r="AY3" i="38"/>
  <c r="AQ3" i="38"/>
  <c r="AP3" i="38"/>
  <c r="AU3" i="38" s="1"/>
  <c r="AO3" i="38"/>
  <c r="AV3" i="38" s="1"/>
  <c r="AG3" i="38"/>
  <c r="AC3" i="38"/>
  <c r="Y3" i="38"/>
  <c r="X3" i="38"/>
  <c r="W3" i="38"/>
  <c r="AD3" i="38" s="1"/>
  <c r="O3" i="38"/>
  <c r="K3" i="38"/>
  <c r="G3" i="38"/>
  <c r="F3" i="38"/>
  <c r="E3" i="38"/>
  <c r="L3" i="38" s="1"/>
  <c r="AQ2" i="38"/>
  <c r="AP2" i="38"/>
  <c r="AU2" i="38" s="1"/>
  <c r="AO2" i="38"/>
  <c r="AV2" i="38" s="1"/>
  <c r="AK2" i="38"/>
  <c r="AR6" i="38" s="1"/>
  <c r="Y2" i="38"/>
  <c r="X2" i="38"/>
  <c r="AC2" i="38" s="1"/>
  <c r="W2" i="38"/>
  <c r="AD2" i="38" s="1"/>
  <c r="S2" i="38"/>
  <c r="Z6" i="38" s="1"/>
  <c r="O2" i="38"/>
  <c r="K2" i="38"/>
  <c r="G2" i="38"/>
  <c r="F2" i="38"/>
  <c r="E2" i="38"/>
  <c r="L2" i="38" s="1"/>
  <c r="A2" i="38"/>
  <c r="H6" i="38" s="1"/>
  <c r="N28" i="37"/>
  <c r="M28" i="37"/>
  <c r="N27" i="37"/>
  <c r="M27" i="37"/>
  <c r="N26" i="37"/>
  <c r="M26" i="37"/>
  <c r="N25" i="37"/>
  <c r="M25" i="37"/>
  <c r="N24" i="37"/>
  <c r="M24" i="37"/>
  <c r="N23" i="37"/>
  <c r="M23" i="37"/>
  <c r="N22" i="37"/>
  <c r="M22" i="37"/>
  <c r="N21" i="37"/>
  <c r="M21" i="37"/>
  <c r="N20" i="37"/>
  <c r="M20" i="37"/>
  <c r="N19" i="37"/>
  <c r="M19" i="37"/>
  <c r="N18" i="37"/>
  <c r="M18" i="37"/>
  <c r="N17" i="37"/>
  <c r="M17" i="37"/>
  <c r="N16" i="37"/>
  <c r="M16" i="37"/>
  <c r="N15" i="37"/>
  <c r="M15" i="37"/>
  <c r="N14" i="37"/>
  <c r="M14" i="37"/>
  <c r="N13" i="37"/>
  <c r="M13" i="37"/>
  <c r="N12" i="37"/>
  <c r="M12" i="37"/>
  <c r="N11" i="37"/>
  <c r="M11" i="37"/>
  <c r="T37" i="38" s="1"/>
  <c r="AG31" i="38" s="1"/>
  <c r="N10" i="37"/>
  <c r="M10" i="37"/>
  <c r="B32" i="38" s="1"/>
  <c r="K31" i="38" s="1"/>
  <c r="N9" i="37"/>
  <c r="M9" i="37"/>
  <c r="B27" i="38" s="1"/>
  <c r="O21" i="38" s="1"/>
  <c r="N8" i="37"/>
  <c r="M8" i="37"/>
  <c r="AL22" i="38" s="1"/>
  <c r="AU21" i="38" s="1"/>
  <c r="N7" i="37"/>
  <c r="M7" i="37"/>
  <c r="AL7" i="38" s="1"/>
  <c r="AY1" i="38" s="1"/>
  <c r="N6" i="37"/>
  <c r="M6" i="37"/>
  <c r="B12" i="38" s="1"/>
  <c r="K11" i="38" s="1"/>
  <c r="N5" i="37"/>
  <c r="M5" i="37"/>
  <c r="AL12" i="38" s="1"/>
  <c r="AU11" i="38" s="1"/>
  <c r="N4" i="37"/>
  <c r="M4" i="37"/>
  <c r="T2" i="38" s="1"/>
  <c r="AC1" i="38" s="1"/>
  <c r="BG75" i="38" l="1"/>
  <c r="BI33" i="38"/>
  <c r="BG22" i="38"/>
  <c r="BE55" i="38"/>
  <c r="BE96" i="38"/>
  <c r="BI114" i="38"/>
  <c r="BE6" i="38"/>
  <c r="Z72" i="38"/>
  <c r="H74" i="38"/>
  <c r="AR76" i="38"/>
  <c r="H81" i="38"/>
  <c r="BG119" i="38"/>
  <c r="H75" i="38"/>
  <c r="H111" i="38"/>
  <c r="BE52" i="38"/>
  <c r="Z9" i="38"/>
  <c r="Z22" i="38"/>
  <c r="H29" i="38"/>
  <c r="H79" i="38"/>
  <c r="Z111" i="38"/>
  <c r="Z97" i="38"/>
  <c r="H9" i="38"/>
  <c r="H72" i="38"/>
  <c r="Z80" i="38"/>
  <c r="H27" i="38"/>
  <c r="AR31" i="38"/>
  <c r="AR73" i="38"/>
  <c r="H77" i="38"/>
  <c r="BE93" i="38"/>
  <c r="Z108" i="38"/>
  <c r="BE72" i="38"/>
  <c r="Z76" i="38"/>
  <c r="Z79" i="38"/>
  <c r="Z101" i="38"/>
  <c r="AR111" i="38"/>
  <c r="Z25" i="38"/>
  <c r="Z23" i="38"/>
  <c r="AR74" i="38"/>
  <c r="AR110" i="38"/>
  <c r="BE73" i="38"/>
  <c r="Z102" i="38"/>
  <c r="AR109" i="38"/>
  <c r="H7" i="38"/>
  <c r="Z41" i="38"/>
  <c r="H11" i="38"/>
  <c r="AR108" i="38"/>
  <c r="BI116" i="38"/>
  <c r="Z29" i="38"/>
  <c r="H18" i="38"/>
  <c r="Z40" i="38"/>
  <c r="H22" i="38"/>
  <c r="Z27" i="38"/>
  <c r="Z39" i="38"/>
  <c r="BE74" i="38"/>
  <c r="Z77" i="38"/>
  <c r="AR79" i="38"/>
  <c r="BE56" i="38"/>
  <c r="AR7" i="38"/>
  <c r="AR34" i="38"/>
  <c r="Z37" i="38"/>
  <c r="BG4" i="38"/>
  <c r="BG12" i="38"/>
  <c r="BI15" i="38"/>
  <c r="BI14" i="38"/>
  <c r="BG23" i="38"/>
  <c r="BE24" i="38"/>
  <c r="BG24" i="38"/>
  <c r="BG3" i="38"/>
  <c r="BI4" i="38"/>
  <c r="BG5" i="38"/>
  <c r="BE2" i="38"/>
  <c r="BI2" i="38"/>
  <c r="BE12" i="38"/>
  <c r="BE15" i="38"/>
  <c r="BE23" i="38"/>
  <c r="BI3" i="38"/>
  <c r="BI6" i="38"/>
  <c r="BG15" i="38"/>
  <c r="T42" i="38"/>
  <c r="AC41" i="38" s="1"/>
  <c r="AL42" i="38"/>
  <c r="AU41" i="38" s="1"/>
  <c r="B42" i="38"/>
  <c r="K41" i="38" s="1"/>
  <c r="T62" i="38"/>
  <c r="AC61" i="38" s="1"/>
  <c r="AL62" i="38"/>
  <c r="AU61" i="38" s="1"/>
  <c r="B62" i="38"/>
  <c r="K61" i="38" s="1"/>
  <c r="T82" i="38"/>
  <c r="AC81" i="38" s="1"/>
  <c r="B82" i="38"/>
  <c r="K81" i="38" s="1"/>
  <c r="AL87" i="38"/>
  <c r="AY81" i="38" s="1"/>
  <c r="T87" i="38"/>
  <c r="AG81" i="38" s="1"/>
  <c r="AL92" i="38"/>
  <c r="AU91" i="38" s="1"/>
  <c r="B97" i="38"/>
  <c r="O91" i="38" s="1"/>
  <c r="T102" i="38"/>
  <c r="AC101" i="38" s="1"/>
  <c r="B102" i="38"/>
  <c r="K101" i="38" s="1"/>
  <c r="AL107" i="38"/>
  <c r="AY101" i="38" s="1"/>
  <c r="T107" i="38"/>
  <c r="AG101" i="38" s="1"/>
  <c r="B7" i="38"/>
  <c r="O1" i="38" s="1"/>
  <c r="BG13" i="38"/>
  <c r="Z14" i="38"/>
  <c r="Z18" i="38"/>
  <c r="AR18" i="38"/>
  <c r="B22" i="38"/>
  <c r="K21" i="38" s="1"/>
  <c r="AL27" i="38"/>
  <c r="AY21" i="38" s="1"/>
  <c r="BI23" i="38"/>
  <c r="B2" i="38"/>
  <c r="K1" i="38" s="1"/>
  <c r="H2" i="38"/>
  <c r="AL2" i="38"/>
  <c r="AU1" i="38" s="1"/>
  <c r="AR2" i="38"/>
  <c r="BE5" i="38"/>
  <c r="BG6" i="38"/>
  <c r="H10" i="38"/>
  <c r="Z10" i="38"/>
  <c r="AR10" i="38"/>
  <c r="T12" i="38"/>
  <c r="AC11" i="38" s="1"/>
  <c r="Z12" i="38"/>
  <c r="BI13" i="38"/>
  <c r="BE14" i="38"/>
  <c r="BI16" i="38"/>
  <c r="T17" i="38"/>
  <c r="AG11" i="38" s="1"/>
  <c r="AL17" i="38"/>
  <c r="AY11" i="38" s="1"/>
  <c r="AR17" i="38"/>
  <c r="H21" i="38"/>
  <c r="AR21" i="38"/>
  <c r="BE22" i="38"/>
  <c r="H25" i="38"/>
  <c r="BG25" i="38"/>
  <c r="Z26" i="38"/>
  <c r="Z35" i="38"/>
  <c r="Z33" i="38"/>
  <c r="Z32" i="38"/>
  <c r="BE32" i="38"/>
  <c r="BG33" i="38"/>
  <c r="Z34" i="38"/>
  <c r="BE35" i="38"/>
  <c r="B37" i="38"/>
  <c r="O31" i="38" s="1"/>
  <c r="AL37" i="38"/>
  <c r="AY31" i="38" s="1"/>
  <c r="H46" i="38"/>
  <c r="H45" i="38"/>
  <c r="H44" i="38"/>
  <c r="H43" i="38"/>
  <c r="H42" i="38"/>
  <c r="BG42" i="38"/>
  <c r="Z56" i="38"/>
  <c r="Z55" i="38"/>
  <c r="Z54" i="38"/>
  <c r="Z53" i="38"/>
  <c r="Z52" i="38"/>
  <c r="BI52" i="38"/>
  <c r="BG54" i="38"/>
  <c r="BE54" i="38"/>
  <c r="BI62" i="38"/>
  <c r="BG63" i="38"/>
  <c r="BI64" i="38"/>
  <c r="BG65" i="38"/>
  <c r="BI66" i="38"/>
  <c r="BI72" i="38"/>
  <c r="H5" i="38"/>
  <c r="Z5" i="38"/>
  <c r="AR5" i="38"/>
  <c r="T7" i="38"/>
  <c r="AG1" i="38" s="1"/>
  <c r="BG14" i="38"/>
  <c r="H20" i="38"/>
  <c r="Z20" i="38"/>
  <c r="AR20" i="38"/>
  <c r="T22" i="38"/>
  <c r="AC21" i="38" s="1"/>
  <c r="T27" i="38"/>
  <c r="AG21" i="38" s="1"/>
  <c r="BG32" i="38"/>
  <c r="BI32" i="38"/>
  <c r="BI35" i="38"/>
  <c r="BE42" i="38"/>
  <c r="BG43" i="38"/>
  <c r="BE43" i="38"/>
  <c r="BG44" i="38"/>
  <c r="BE44" i="38"/>
  <c r="BG45" i="38"/>
  <c r="BE45" i="38"/>
  <c r="BG46" i="38"/>
  <c r="BE46" i="38"/>
  <c r="BG52" i="38"/>
  <c r="BG53" i="38"/>
  <c r="BE53" i="38"/>
  <c r="BG62" i="38"/>
  <c r="T32" i="38"/>
  <c r="AC31" i="38" s="1"/>
  <c r="AL32" i="38"/>
  <c r="AU31" i="38" s="1"/>
  <c r="AL52" i="38"/>
  <c r="AU51" i="38" s="1"/>
  <c r="B47" i="38"/>
  <c r="O41" i="38" s="1"/>
  <c r="T52" i="38"/>
  <c r="AC51" i="38" s="1"/>
  <c r="T57" i="38"/>
  <c r="AG51" i="38" s="1"/>
  <c r="AL47" i="38"/>
  <c r="AY41" i="38" s="1"/>
  <c r="B57" i="38"/>
  <c r="O51" i="38" s="1"/>
  <c r="T72" i="38"/>
  <c r="AC71" i="38" s="1"/>
  <c r="B67" i="38"/>
  <c r="O61" i="38" s="1"/>
  <c r="AL72" i="38"/>
  <c r="AU71" i="38" s="1"/>
  <c r="B77" i="38"/>
  <c r="O71" i="38" s="1"/>
  <c r="T77" i="38"/>
  <c r="AG71" i="38" s="1"/>
  <c r="AL67" i="38"/>
  <c r="AY61" i="38" s="1"/>
  <c r="B87" i="38"/>
  <c r="O81" i="38" s="1"/>
  <c r="AL82" i="38"/>
  <c r="AU81" i="38" s="1"/>
  <c r="B92" i="38"/>
  <c r="K91" i="38" s="1"/>
  <c r="T92" i="38"/>
  <c r="AC91" i="38" s="1"/>
  <c r="T97" i="38"/>
  <c r="AG91" i="38" s="1"/>
  <c r="AL97" i="38"/>
  <c r="AY91" i="38" s="1"/>
  <c r="B107" i="38"/>
  <c r="O101" i="38" s="1"/>
  <c r="AL102" i="38"/>
  <c r="AU101" i="38" s="1"/>
  <c r="BI12" i="38"/>
  <c r="H13" i="38"/>
  <c r="Z13" i="38"/>
  <c r="AR13" i="38"/>
  <c r="H14" i="38"/>
  <c r="H16" i="38"/>
  <c r="Z16" i="38"/>
  <c r="AR16" i="38"/>
  <c r="Z2" i="38"/>
  <c r="BG2" i="38"/>
  <c r="H3" i="38"/>
  <c r="Z3" i="38"/>
  <c r="AR3" i="38"/>
  <c r="H4" i="38"/>
  <c r="Z4" i="38"/>
  <c r="AR4" i="38"/>
  <c r="BI5" i="38"/>
  <c r="H12" i="38"/>
  <c r="AR12" i="38"/>
  <c r="BE13" i="38"/>
  <c r="BE16" i="38"/>
  <c r="B17" i="38"/>
  <c r="O11" i="38" s="1"/>
  <c r="H17" i="38"/>
  <c r="Z17" i="38"/>
  <c r="Z19" i="38"/>
  <c r="BI22" i="38"/>
  <c r="H23" i="38"/>
  <c r="BI24" i="38"/>
  <c r="AR25" i="38"/>
  <c r="BE25" i="38"/>
  <c r="BE26" i="38"/>
  <c r="H35" i="38"/>
  <c r="H33" i="38"/>
  <c r="H32" i="38"/>
  <c r="AR35" i="38"/>
  <c r="AR33" i="38"/>
  <c r="AR32" i="38"/>
  <c r="BE33" i="38"/>
  <c r="BG35" i="38"/>
  <c r="H36" i="38"/>
  <c r="AR46" i="38"/>
  <c r="AR45" i="38"/>
  <c r="AR44" i="38"/>
  <c r="AR43" i="38"/>
  <c r="AR42" i="38"/>
  <c r="BI42" i="38"/>
  <c r="BI43" i="38"/>
  <c r="BI44" i="38"/>
  <c r="BI45" i="38"/>
  <c r="BI46" i="38"/>
  <c r="BG56" i="38"/>
  <c r="H61" i="38"/>
  <c r="H60" i="38"/>
  <c r="H59" i="38"/>
  <c r="H58" i="38"/>
  <c r="H57" i="38"/>
  <c r="AR61" i="38"/>
  <c r="AR60" i="38"/>
  <c r="AR59" i="38"/>
  <c r="AR58" i="38"/>
  <c r="AR57" i="38"/>
  <c r="BI63" i="38"/>
  <c r="BG64" i="38"/>
  <c r="BG66" i="38"/>
  <c r="BE75" i="38"/>
  <c r="B52" i="38"/>
  <c r="K51" i="38" s="1"/>
  <c r="AL57" i="38"/>
  <c r="AY51" i="38" s="1"/>
  <c r="T47" i="38"/>
  <c r="AG41" i="38" s="1"/>
  <c r="AL77" i="38"/>
  <c r="AY71" i="38" s="1"/>
  <c r="B72" i="38"/>
  <c r="K71" i="38" s="1"/>
  <c r="T67" i="38"/>
  <c r="AG61" i="38" s="1"/>
  <c r="BE3" i="38"/>
  <c r="BG16" i="38"/>
  <c r="BI25" i="38"/>
  <c r="Z42" i="38"/>
  <c r="Z46" i="38"/>
  <c r="Z45" i="38"/>
  <c r="Z44" i="38"/>
  <c r="Z43" i="38"/>
  <c r="H51" i="38"/>
  <c r="H50" i="38"/>
  <c r="H49" i="38"/>
  <c r="H48" i="38"/>
  <c r="H47" i="38"/>
  <c r="Z50" i="38"/>
  <c r="Z49" i="38"/>
  <c r="Z48" i="38"/>
  <c r="Z51" i="38"/>
  <c r="Z47" i="38"/>
  <c r="AR51" i="38"/>
  <c r="AR50" i="38"/>
  <c r="AR49" i="38"/>
  <c r="AR48" i="38"/>
  <c r="AR47" i="38"/>
  <c r="BI53" i="38"/>
  <c r="BG55" i="38"/>
  <c r="BI56" i="38"/>
  <c r="BG74" i="38"/>
  <c r="BI26" i="38"/>
  <c r="H28" i="38"/>
  <c r="Z28" i="38"/>
  <c r="AR28" i="38"/>
  <c r="BI34" i="38"/>
  <c r="BE36" i="38"/>
  <c r="Z58" i="38"/>
  <c r="Z59" i="38"/>
  <c r="Z60" i="38"/>
  <c r="H62" i="38"/>
  <c r="AR62" i="38"/>
  <c r="H63" i="38"/>
  <c r="Z63" i="38"/>
  <c r="AR63" i="38"/>
  <c r="H64" i="38"/>
  <c r="Z64" i="38"/>
  <c r="AR64" i="38"/>
  <c r="H65" i="38"/>
  <c r="Z65" i="38"/>
  <c r="AR65" i="38"/>
  <c r="Z66" i="38"/>
  <c r="AR67" i="38"/>
  <c r="H68" i="38"/>
  <c r="Z68" i="38"/>
  <c r="AR68" i="38"/>
  <c r="H69" i="38"/>
  <c r="Z69" i="38"/>
  <c r="AR69" i="38"/>
  <c r="H70" i="38"/>
  <c r="Z70" i="38"/>
  <c r="AR70" i="38"/>
  <c r="H71" i="38"/>
  <c r="Z71" i="38"/>
  <c r="BI75" i="38"/>
  <c r="AR86" i="38"/>
  <c r="AR85" i="38"/>
  <c r="AR84" i="38"/>
  <c r="AR83" i="38"/>
  <c r="AR82" i="38"/>
  <c r="BI82" i="38"/>
  <c r="BI83" i="38"/>
  <c r="BI84" i="38"/>
  <c r="BI85" i="38"/>
  <c r="BI86" i="38"/>
  <c r="BE92" i="38"/>
  <c r="BI94" i="38"/>
  <c r="BG96" i="38"/>
  <c r="H101" i="38"/>
  <c r="H100" i="38"/>
  <c r="H99" i="38"/>
  <c r="H98" i="38"/>
  <c r="H97" i="38"/>
  <c r="BG113" i="38"/>
  <c r="BE118" i="38"/>
  <c r="BI118" i="38"/>
  <c r="BI54" i="38"/>
  <c r="BI55" i="38"/>
  <c r="BE62" i="38"/>
  <c r="BE63" i="38"/>
  <c r="BE64" i="38"/>
  <c r="BE65" i="38"/>
  <c r="BE66" i="38"/>
  <c r="BI76" i="38"/>
  <c r="BE76" i="38"/>
  <c r="Z82" i="38"/>
  <c r="Z86" i="38"/>
  <c r="Z85" i="38"/>
  <c r="Z84" i="38"/>
  <c r="Z83" i="38"/>
  <c r="H91" i="38"/>
  <c r="H90" i="38"/>
  <c r="H89" i="38"/>
  <c r="H88" i="38"/>
  <c r="H87" i="38"/>
  <c r="Z91" i="38"/>
  <c r="Z90" i="38"/>
  <c r="Z89" i="38"/>
  <c r="Z88" i="38"/>
  <c r="Z87" i="38"/>
  <c r="AR91" i="38"/>
  <c r="AR90" i="38"/>
  <c r="AR89" i="38"/>
  <c r="AR88" i="38"/>
  <c r="AR87" i="38"/>
  <c r="BG95" i="38"/>
  <c r="BE95" i="38"/>
  <c r="AR101" i="38"/>
  <c r="AR100" i="38"/>
  <c r="AR99" i="38"/>
  <c r="AR98" i="38"/>
  <c r="AR97" i="38"/>
  <c r="BG102" i="38"/>
  <c r="BE114" i="38"/>
  <c r="BE34" i="38"/>
  <c r="BK80" i="38" s="1"/>
  <c r="BM80" i="38" s="1"/>
  <c r="BI36" i="38"/>
  <c r="H52" i="38"/>
  <c r="AR52" i="38"/>
  <c r="H53" i="38"/>
  <c r="AR53" i="38"/>
  <c r="H54" i="38"/>
  <c r="AR54" i="38"/>
  <c r="H55" i="38"/>
  <c r="AR55" i="38"/>
  <c r="Z57" i="38"/>
  <c r="BG72" i="38"/>
  <c r="Z73" i="38"/>
  <c r="BG73" i="38"/>
  <c r="H86" i="38"/>
  <c r="H85" i="38"/>
  <c r="H84" i="38"/>
  <c r="H83" i="38"/>
  <c r="H82" i="38"/>
  <c r="BG82" i="38"/>
  <c r="Z96" i="38"/>
  <c r="Z95" i="38"/>
  <c r="Z94" i="38"/>
  <c r="Z93" i="38"/>
  <c r="Z92" i="38"/>
  <c r="BG94" i="38"/>
  <c r="BE94" i="38"/>
  <c r="BI65" i="38"/>
  <c r="BI73" i="38"/>
  <c r="BI74" i="38"/>
  <c r="BE82" i="38"/>
  <c r="BG83" i="38"/>
  <c r="BE83" i="38"/>
  <c r="BG84" i="38"/>
  <c r="BE84" i="38"/>
  <c r="BG85" i="38"/>
  <c r="BE85" i="38"/>
  <c r="BG86" i="38"/>
  <c r="BE86" i="38"/>
  <c r="BG92" i="38"/>
  <c r="BG93" i="38"/>
  <c r="BI95" i="38"/>
  <c r="BG115" i="38"/>
  <c r="BI103" i="38"/>
  <c r="BI104" i="38"/>
  <c r="BI105" i="38"/>
  <c r="BI106" i="38"/>
  <c r="BI113" i="38"/>
  <c r="BI115" i="38"/>
  <c r="BE116" i="38"/>
  <c r="BI117" i="38"/>
  <c r="BI119" i="38"/>
  <c r="H78" i="38"/>
  <c r="AR78" i="38"/>
  <c r="Z98" i="38"/>
  <c r="Z99" i="38"/>
  <c r="H102" i="38"/>
  <c r="AR102" i="38"/>
  <c r="H103" i="38"/>
  <c r="Z103" i="38"/>
  <c r="AR103" i="38"/>
  <c r="H104" i="38"/>
  <c r="Z104" i="38"/>
  <c r="AR104" i="38"/>
  <c r="H105" i="38"/>
  <c r="Z105" i="38"/>
  <c r="AR105" i="38"/>
  <c r="BG114" i="38"/>
  <c r="BG116" i="38"/>
  <c r="BG118" i="38"/>
  <c r="BI92" i="38"/>
  <c r="BI93" i="38"/>
  <c r="BI96" i="38"/>
  <c r="BE102" i="38"/>
  <c r="BE103" i="38"/>
  <c r="BE104" i="38"/>
  <c r="BE105" i="38"/>
  <c r="BE106" i="38"/>
  <c r="BE113" i="38"/>
  <c r="BE115" i="38"/>
  <c r="BE117" i="38"/>
  <c r="BE119" i="38"/>
  <c r="BK119" i="38" s="1"/>
  <c r="BO39" i="38" s="1"/>
  <c r="BI120" i="38"/>
  <c r="H92" i="38"/>
  <c r="AR92" i="38"/>
  <c r="H93" i="38"/>
  <c r="AR93" i="38"/>
  <c r="H94" i="38"/>
  <c r="AR94" i="38"/>
  <c r="H95" i="38"/>
  <c r="AR95" i="38"/>
  <c r="BG103" i="38"/>
  <c r="BG104" i="38"/>
  <c r="BG105" i="38"/>
  <c r="BK61" i="38" l="1"/>
  <c r="BN21" i="38" s="1"/>
  <c r="BK52" i="38"/>
  <c r="BK93" i="38"/>
  <c r="BN7" i="38" s="1"/>
  <c r="BK19" i="38"/>
  <c r="BM19" i="38" s="1"/>
  <c r="BK102" i="38"/>
  <c r="BO22" i="38" s="1"/>
  <c r="BK117" i="38"/>
  <c r="BO37" i="38" s="1"/>
  <c r="BK115" i="38"/>
  <c r="BO35" i="38" s="1"/>
  <c r="BK104" i="38"/>
  <c r="BO24" i="38" s="1"/>
  <c r="BK83" i="38"/>
  <c r="BN3" i="38" s="1"/>
  <c r="BK99" i="38"/>
  <c r="BO19" i="38" s="1"/>
  <c r="BK95" i="38"/>
  <c r="BO15" i="38" s="1"/>
  <c r="BK89" i="38"/>
  <c r="BO9" i="38" s="1"/>
  <c r="BK63" i="38"/>
  <c r="BN23" i="38" s="1"/>
  <c r="BK91" i="38"/>
  <c r="BO11" i="38" s="1"/>
  <c r="BK36" i="38"/>
  <c r="BN12" i="38" s="1"/>
  <c r="BK70" i="38"/>
  <c r="BN30" i="38" s="1"/>
  <c r="BK49" i="38"/>
  <c r="BK75" i="38"/>
  <c r="BK59" i="38"/>
  <c r="BN19" i="38" s="1"/>
  <c r="BK51" i="38"/>
  <c r="BK25" i="38"/>
  <c r="BM25" i="38" s="1"/>
  <c r="BK46" i="38"/>
  <c r="BN6" i="38" s="1"/>
  <c r="BK42" i="38"/>
  <c r="BN2" i="38" s="1"/>
  <c r="BK73" i="38"/>
  <c r="BN33" i="38" s="1"/>
  <c r="BK35" i="38"/>
  <c r="BM12" i="38" s="1"/>
  <c r="BK32" i="38"/>
  <c r="BM11" i="38" s="1"/>
  <c r="BK22" i="38"/>
  <c r="BM22" i="38" s="1"/>
  <c r="BK17" i="38"/>
  <c r="BM17" i="38" s="1"/>
  <c r="BK120" i="38"/>
  <c r="BO40" i="38" s="1"/>
  <c r="BK112" i="38"/>
  <c r="BO32" i="38" s="1"/>
  <c r="BK111" i="38"/>
  <c r="BO31" i="38" s="1"/>
  <c r="BK110" i="38"/>
  <c r="BO30" i="38" s="1"/>
  <c r="BK109" i="38"/>
  <c r="BO29" i="38" s="1"/>
  <c r="BK108" i="38"/>
  <c r="BO28" i="38" s="1"/>
  <c r="BK107" i="38"/>
  <c r="BO27" i="38" s="1"/>
  <c r="BK77" i="38"/>
  <c r="BM77" i="38" s="1"/>
  <c r="BK71" i="38"/>
  <c r="BN31" i="38" s="1"/>
  <c r="BK81" i="38"/>
  <c r="BM81" i="38" s="1"/>
  <c r="BK79" i="38"/>
  <c r="BM79" i="38" s="1"/>
  <c r="BK41" i="38"/>
  <c r="BM41" i="38" s="1"/>
  <c r="BK40" i="38"/>
  <c r="BM40" i="38" s="1"/>
  <c r="BK7" i="38"/>
  <c r="BK39" i="38"/>
  <c r="BM39" i="38" s="1"/>
  <c r="BK29" i="38"/>
  <c r="BM29" i="38" s="1"/>
  <c r="BK20" i="38"/>
  <c r="BM20" i="38" s="1"/>
  <c r="BK9" i="38"/>
  <c r="BK38" i="38"/>
  <c r="BM38" i="38" s="1"/>
  <c r="BK11" i="38"/>
  <c r="BK37" i="38"/>
  <c r="BM37" i="38" s="1"/>
  <c r="BK31" i="38"/>
  <c r="BM31" i="38" s="1"/>
  <c r="BK2" i="38"/>
  <c r="BK27" i="38"/>
  <c r="BM27" i="38" s="1"/>
  <c r="BK18" i="38"/>
  <c r="BM18" i="38" s="1"/>
  <c r="BK8" i="38"/>
  <c r="BK116" i="38"/>
  <c r="BO36" i="38" s="1"/>
  <c r="BK96" i="38"/>
  <c r="BO16" i="38" s="1"/>
  <c r="BK113" i="38"/>
  <c r="BO33" i="38" s="1"/>
  <c r="BK103" i="38"/>
  <c r="BO23" i="38" s="1"/>
  <c r="BK84" i="38"/>
  <c r="BO4" i="38" s="1"/>
  <c r="BK101" i="38"/>
  <c r="BO21" i="38" s="1"/>
  <c r="BK98" i="38"/>
  <c r="BO18" i="38" s="1"/>
  <c r="BK88" i="38"/>
  <c r="BO8" i="38" s="1"/>
  <c r="BK66" i="38"/>
  <c r="BM10" i="38" s="1"/>
  <c r="BK62" i="38"/>
  <c r="BN22" i="38" s="1"/>
  <c r="BK69" i="38"/>
  <c r="BN29" i="38" s="1"/>
  <c r="BK48" i="38"/>
  <c r="BN8" i="38" s="1"/>
  <c r="BK3" i="38"/>
  <c r="BK58" i="38"/>
  <c r="BN18" i="38" s="1"/>
  <c r="BK28" i="38"/>
  <c r="BM28" i="38" s="1"/>
  <c r="BK16" i="38"/>
  <c r="BM16" i="38" s="1"/>
  <c r="BK43" i="38"/>
  <c r="BM3" i="38" s="1"/>
  <c r="BK30" i="38"/>
  <c r="BM30" i="38" s="1"/>
  <c r="BK54" i="38"/>
  <c r="BN14" i="38" s="1"/>
  <c r="BK21" i="38"/>
  <c r="BM21" i="38" s="1"/>
  <c r="BK10" i="38"/>
  <c r="BK15" i="38"/>
  <c r="BM15" i="38" s="1"/>
  <c r="BK4" i="38"/>
  <c r="BM4" i="38" s="1"/>
  <c r="BK6" i="38"/>
  <c r="BM6" i="38" s="1"/>
  <c r="BK85" i="38"/>
  <c r="BO5" i="38" s="1"/>
  <c r="BK94" i="38"/>
  <c r="BO14" i="38" s="1"/>
  <c r="BK34" i="38"/>
  <c r="BK97" i="38"/>
  <c r="BO17" i="38" s="1"/>
  <c r="BK87" i="38"/>
  <c r="BO7" i="38" s="1"/>
  <c r="BK78" i="38"/>
  <c r="BM78" i="38" s="1"/>
  <c r="BK65" i="38"/>
  <c r="BM9" i="38" s="1"/>
  <c r="BK118" i="38"/>
  <c r="BO38" i="38" s="1"/>
  <c r="BK68" i="38"/>
  <c r="BN28" i="38" s="1"/>
  <c r="BK55" i="38"/>
  <c r="BN15" i="38" s="1"/>
  <c r="BK47" i="38"/>
  <c r="BK74" i="38"/>
  <c r="BN11" i="38" s="1"/>
  <c r="BK57" i="38"/>
  <c r="BN17" i="38" s="1"/>
  <c r="BK33" i="38"/>
  <c r="BM33" i="38" s="1"/>
  <c r="BK26" i="38"/>
  <c r="BM26" i="38" s="1"/>
  <c r="BK13" i="38"/>
  <c r="BM7" i="38" s="1"/>
  <c r="BK56" i="38"/>
  <c r="BN16" i="38" s="1"/>
  <c r="BK44" i="38"/>
  <c r="BN4" i="38" s="1"/>
  <c r="BK23" i="38"/>
  <c r="BM23" i="38" s="1"/>
  <c r="BK24" i="38"/>
  <c r="BM8" i="38" s="1"/>
  <c r="BK106" i="38"/>
  <c r="BO26" i="38" s="1"/>
  <c r="BK105" i="38"/>
  <c r="BN9" i="38" s="1"/>
  <c r="BK86" i="38"/>
  <c r="BO6" i="38" s="1"/>
  <c r="BK82" i="38"/>
  <c r="BO2" i="38" s="1"/>
  <c r="BK114" i="38"/>
  <c r="BO34" i="38" s="1"/>
  <c r="BK100" i="38"/>
  <c r="BO20" i="38" s="1"/>
  <c r="BK90" i="38"/>
  <c r="BO10" i="38" s="1"/>
  <c r="BK76" i="38"/>
  <c r="BN36" i="38" s="1"/>
  <c r="BK64" i="38"/>
  <c r="BN24" i="38" s="1"/>
  <c r="BK92" i="38"/>
  <c r="BO12" i="38" s="1"/>
  <c r="BK67" i="38"/>
  <c r="BN27" i="38" s="1"/>
  <c r="BK50" i="38"/>
  <c r="BN10" i="38" s="1"/>
  <c r="BK72" i="38"/>
  <c r="BN32" i="38" s="1"/>
  <c r="BK60" i="38"/>
  <c r="BN20" i="38" s="1"/>
  <c r="BK53" i="38"/>
  <c r="BK45" i="38"/>
  <c r="BN5" i="38" s="1"/>
  <c r="BK14" i="38"/>
  <c r="BM14" i="38" s="1"/>
  <c r="BK5" i="38"/>
  <c r="BM5" i="38" s="1"/>
  <c r="BK12" i="38"/>
  <c r="H8" i="21" l="1"/>
  <c r="N20" i="16"/>
  <c r="N14" i="15"/>
  <c r="I12" i="22"/>
  <c r="H12" i="22"/>
  <c r="G12" i="22"/>
  <c r="F12" i="22"/>
  <c r="I11" i="22"/>
  <c r="H11" i="22"/>
  <c r="G11" i="22"/>
  <c r="F11" i="22"/>
  <c r="I10" i="22"/>
  <c r="H10" i="22"/>
  <c r="G10" i="22"/>
  <c r="F10" i="22"/>
  <c r="I9" i="22"/>
  <c r="H9" i="22"/>
  <c r="G9" i="22"/>
  <c r="F9" i="22"/>
  <c r="N8" i="22"/>
  <c r="M8" i="22"/>
  <c r="I8" i="22"/>
  <c r="H8" i="22"/>
  <c r="G8" i="22"/>
  <c r="F8" i="22"/>
  <c r="I7" i="22"/>
  <c r="H7" i="22"/>
  <c r="G7" i="22"/>
  <c r="F7" i="22"/>
  <c r="I6" i="22"/>
  <c r="H6" i="22"/>
  <c r="G6" i="22"/>
  <c r="F6" i="22"/>
  <c r="I5" i="22"/>
  <c r="H5" i="22"/>
  <c r="G5" i="22"/>
  <c r="F5" i="22"/>
  <c r="I4" i="22"/>
  <c r="H4" i="22"/>
  <c r="G4" i="22"/>
  <c r="F4" i="22"/>
  <c r="I3" i="22"/>
  <c r="H3" i="22"/>
  <c r="G3" i="22"/>
  <c r="F3" i="22"/>
  <c r="N2" i="22"/>
  <c r="M2" i="22"/>
  <c r="I2" i="22"/>
  <c r="H2" i="22"/>
  <c r="G2" i="22"/>
  <c r="F2" i="22"/>
  <c r="I12" i="21"/>
  <c r="H12" i="21"/>
  <c r="G12" i="21"/>
  <c r="F12" i="21"/>
  <c r="I11" i="21"/>
  <c r="H11" i="21"/>
  <c r="G11" i="21"/>
  <c r="F11" i="21"/>
  <c r="I10" i="21"/>
  <c r="H10" i="21"/>
  <c r="G10" i="21"/>
  <c r="F10" i="21"/>
  <c r="I9" i="21"/>
  <c r="H9" i="21"/>
  <c r="G9" i="21"/>
  <c r="F9" i="21"/>
  <c r="N8" i="21"/>
  <c r="M8" i="21"/>
  <c r="I8" i="21"/>
  <c r="G8" i="21"/>
  <c r="F8" i="21"/>
  <c r="I7" i="21"/>
  <c r="H7" i="21"/>
  <c r="G7" i="21"/>
  <c r="F7" i="21"/>
  <c r="I6" i="21"/>
  <c r="H6" i="21"/>
  <c r="G6" i="21"/>
  <c r="F6" i="21"/>
  <c r="I5" i="21"/>
  <c r="H5" i="21"/>
  <c r="G5" i="21"/>
  <c r="F5" i="21"/>
  <c r="I4" i="21"/>
  <c r="H4" i="21"/>
  <c r="G4" i="21"/>
  <c r="F4" i="21"/>
  <c r="I3" i="21"/>
  <c r="H3" i="21"/>
  <c r="G3" i="21"/>
  <c r="F3" i="21"/>
  <c r="N2" i="21"/>
  <c r="M2" i="21"/>
  <c r="I2" i="21"/>
  <c r="H2" i="21"/>
  <c r="G2" i="21"/>
  <c r="F2" i="21"/>
  <c r="I24" i="18"/>
  <c r="H24" i="18"/>
  <c r="G24" i="18"/>
  <c r="F24" i="18"/>
  <c r="I23" i="18"/>
  <c r="H23" i="18"/>
  <c r="G23" i="18"/>
  <c r="F23" i="18"/>
  <c r="I22" i="18"/>
  <c r="H22" i="18"/>
  <c r="G22" i="18"/>
  <c r="F22" i="18"/>
  <c r="I21" i="18"/>
  <c r="H21" i="18"/>
  <c r="G21" i="18"/>
  <c r="F21" i="18"/>
  <c r="N20" i="18"/>
  <c r="M20" i="18"/>
  <c r="I20" i="18"/>
  <c r="H20" i="18"/>
  <c r="G20" i="18"/>
  <c r="F20" i="18"/>
  <c r="I19" i="18"/>
  <c r="H19" i="18"/>
  <c r="G19" i="18"/>
  <c r="F19" i="18"/>
  <c r="I18" i="18"/>
  <c r="H18" i="18"/>
  <c r="G18" i="18"/>
  <c r="F18" i="18"/>
  <c r="I17" i="18"/>
  <c r="H17" i="18"/>
  <c r="G17" i="18"/>
  <c r="F17" i="18"/>
  <c r="I16" i="18"/>
  <c r="H16" i="18"/>
  <c r="G16" i="18"/>
  <c r="F16" i="18"/>
  <c r="I15" i="18"/>
  <c r="H15" i="18"/>
  <c r="G15" i="18"/>
  <c r="F15" i="18"/>
  <c r="N14" i="18"/>
  <c r="M14" i="18"/>
  <c r="I14" i="18"/>
  <c r="H14" i="18"/>
  <c r="G14" i="18"/>
  <c r="F14" i="18"/>
  <c r="I13" i="18"/>
  <c r="H13" i="18"/>
  <c r="G13" i="18"/>
  <c r="F13" i="18"/>
  <c r="I12" i="18"/>
  <c r="H12" i="18"/>
  <c r="G12" i="18"/>
  <c r="F12" i="18"/>
  <c r="I11" i="18"/>
  <c r="H11" i="18"/>
  <c r="G11" i="18"/>
  <c r="F11" i="18"/>
  <c r="I10" i="18"/>
  <c r="H10" i="18"/>
  <c r="G10" i="18"/>
  <c r="F10" i="18"/>
  <c r="I9" i="18"/>
  <c r="H9" i="18"/>
  <c r="G9" i="18"/>
  <c r="F9" i="18"/>
  <c r="N8" i="18"/>
  <c r="M8" i="18"/>
  <c r="I8" i="18"/>
  <c r="H8" i="18"/>
  <c r="G8" i="18"/>
  <c r="F8" i="18"/>
  <c r="I7" i="18"/>
  <c r="H7" i="18"/>
  <c r="G7" i="18"/>
  <c r="F7" i="18"/>
  <c r="I6" i="18"/>
  <c r="H6" i="18"/>
  <c r="G6" i="18"/>
  <c r="F6" i="18"/>
  <c r="I5" i="18"/>
  <c r="H5" i="18"/>
  <c r="G5" i="18"/>
  <c r="F5" i="18"/>
  <c r="I4" i="18"/>
  <c r="H4" i="18"/>
  <c r="G4" i="18"/>
  <c r="F4" i="18"/>
  <c r="I3" i="18"/>
  <c r="H3" i="18"/>
  <c r="G3" i="18"/>
  <c r="F3" i="18"/>
  <c r="N2" i="18"/>
  <c r="M2" i="18"/>
  <c r="I2" i="18"/>
  <c r="H2" i="18"/>
  <c r="G2" i="18"/>
  <c r="F2" i="18"/>
  <c r="I60" i="16"/>
  <c r="H60" i="16"/>
  <c r="G60" i="16"/>
  <c r="F60" i="16"/>
  <c r="I59" i="16"/>
  <c r="H59" i="16"/>
  <c r="G59" i="16"/>
  <c r="F59" i="16"/>
  <c r="I58" i="16"/>
  <c r="H58" i="16"/>
  <c r="G58" i="16"/>
  <c r="F58" i="16"/>
  <c r="I57" i="16"/>
  <c r="H57" i="16"/>
  <c r="G57" i="16"/>
  <c r="F57" i="16"/>
  <c r="N56" i="16"/>
  <c r="M56" i="16"/>
  <c r="I56" i="16"/>
  <c r="H56" i="16"/>
  <c r="G56" i="16"/>
  <c r="F56" i="16"/>
  <c r="I55" i="16"/>
  <c r="H55" i="16"/>
  <c r="G55" i="16"/>
  <c r="F55" i="16"/>
  <c r="I54" i="16"/>
  <c r="H54" i="16"/>
  <c r="G54" i="16"/>
  <c r="F54" i="16"/>
  <c r="I53" i="16"/>
  <c r="H53" i="16"/>
  <c r="G53" i="16"/>
  <c r="F53" i="16"/>
  <c r="I52" i="16"/>
  <c r="H52" i="16"/>
  <c r="G52" i="16"/>
  <c r="F52" i="16"/>
  <c r="I51" i="16"/>
  <c r="H51" i="16"/>
  <c r="G51" i="16"/>
  <c r="F51" i="16"/>
  <c r="N50" i="16"/>
  <c r="M50" i="16"/>
  <c r="I50" i="16"/>
  <c r="H50" i="16"/>
  <c r="G50" i="16"/>
  <c r="F50" i="16"/>
  <c r="I49" i="16"/>
  <c r="H49" i="16"/>
  <c r="G49" i="16"/>
  <c r="F49" i="16"/>
  <c r="I48" i="16"/>
  <c r="H48" i="16"/>
  <c r="G48" i="16"/>
  <c r="F48" i="16"/>
  <c r="I47" i="16"/>
  <c r="H47" i="16"/>
  <c r="G47" i="16"/>
  <c r="F47" i="16"/>
  <c r="I46" i="16"/>
  <c r="H46" i="16"/>
  <c r="G46" i="16"/>
  <c r="F46" i="16"/>
  <c r="I45" i="16"/>
  <c r="H45" i="16"/>
  <c r="G45" i="16"/>
  <c r="F45" i="16"/>
  <c r="N44" i="16"/>
  <c r="M44" i="16"/>
  <c r="I44" i="16"/>
  <c r="H44" i="16"/>
  <c r="G44" i="16"/>
  <c r="F44" i="16"/>
  <c r="I43" i="16"/>
  <c r="H43" i="16"/>
  <c r="G43" i="16"/>
  <c r="F43" i="16"/>
  <c r="I42" i="16"/>
  <c r="H42" i="16"/>
  <c r="G42" i="16"/>
  <c r="F42" i="16"/>
  <c r="I41" i="16"/>
  <c r="H41" i="16"/>
  <c r="G41" i="16"/>
  <c r="F41" i="16"/>
  <c r="I40" i="16"/>
  <c r="H40" i="16"/>
  <c r="G40" i="16"/>
  <c r="F40" i="16"/>
  <c r="I39" i="16"/>
  <c r="H39" i="16"/>
  <c r="G39" i="16"/>
  <c r="F39" i="16"/>
  <c r="N38" i="16"/>
  <c r="M38" i="16"/>
  <c r="I38" i="16"/>
  <c r="H38" i="16"/>
  <c r="G38" i="16"/>
  <c r="F38" i="16"/>
  <c r="I37" i="16"/>
  <c r="H37" i="16"/>
  <c r="G37" i="16"/>
  <c r="F37" i="16"/>
  <c r="I36" i="16"/>
  <c r="H36" i="16"/>
  <c r="G36" i="16"/>
  <c r="F36" i="16"/>
  <c r="I35" i="16"/>
  <c r="H35" i="16"/>
  <c r="G35" i="16"/>
  <c r="F35" i="16"/>
  <c r="I34" i="16"/>
  <c r="H34" i="16"/>
  <c r="G34" i="16"/>
  <c r="F34" i="16"/>
  <c r="I33" i="16"/>
  <c r="H33" i="16"/>
  <c r="G33" i="16"/>
  <c r="F33" i="16"/>
  <c r="N32" i="16"/>
  <c r="M32" i="16"/>
  <c r="I32" i="16"/>
  <c r="H32" i="16"/>
  <c r="G32" i="16"/>
  <c r="F32" i="16"/>
  <c r="I31" i="16"/>
  <c r="H31" i="16"/>
  <c r="G31" i="16"/>
  <c r="F31" i="16"/>
  <c r="I30" i="16"/>
  <c r="H30" i="16"/>
  <c r="G30" i="16"/>
  <c r="F30" i="16"/>
  <c r="I29" i="16"/>
  <c r="H29" i="16"/>
  <c r="G29" i="16"/>
  <c r="F29" i="16"/>
  <c r="I28" i="16"/>
  <c r="H28" i="16"/>
  <c r="G28" i="16"/>
  <c r="F28" i="16"/>
  <c r="I27" i="16"/>
  <c r="H27" i="16"/>
  <c r="G27" i="16"/>
  <c r="F27" i="16"/>
  <c r="N26" i="16"/>
  <c r="M26" i="16"/>
  <c r="I26" i="16"/>
  <c r="H26" i="16"/>
  <c r="G26" i="16"/>
  <c r="F26" i="16"/>
  <c r="I25" i="16"/>
  <c r="H25" i="16"/>
  <c r="G25" i="16"/>
  <c r="F25" i="16"/>
  <c r="I24" i="16"/>
  <c r="H24" i="16"/>
  <c r="G24" i="16"/>
  <c r="F24" i="16"/>
  <c r="I23" i="16"/>
  <c r="H23" i="16"/>
  <c r="G23" i="16"/>
  <c r="F23" i="16"/>
  <c r="I22" i="16"/>
  <c r="H22" i="16"/>
  <c r="G22" i="16"/>
  <c r="F22" i="16"/>
  <c r="I21" i="16"/>
  <c r="H21" i="16"/>
  <c r="G21" i="16"/>
  <c r="F21" i="16"/>
  <c r="M20" i="16"/>
  <c r="I20" i="16"/>
  <c r="H20" i="16"/>
  <c r="G20" i="16"/>
  <c r="F20" i="16"/>
  <c r="I19" i="16"/>
  <c r="H19" i="16"/>
  <c r="G19" i="16"/>
  <c r="F19" i="16"/>
  <c r="I18" i="16"/>
  <c r="H18" i="16"/>
  <c r="G18" i="16"/>
  <c r="F18" i="16"/>
  <c r="I17" i="16"/>
  <c r="H17" i="16"/>
  <c r="G17" i="16"/>
  <c r="F17" i="16"/>
  <c r="I16" i="16"/>
  <c r="H16" i="16"/>
  <c r="G16" i="16"/>
  <c r="F16" i="16"/>
  <c r="I15" i="16"/>
  <c r="H15" i="16"/>
  <c r="G15" i="16"/>
  <c r="F15" i="16"/>
  <c r="N14" i="16"/>
  <c r="M14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N8" i="16"/>
  <c r="M8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N2" i="16"/>
  <c r="M2" i="16"/>
  <c r="I2" i="16"/>
  <c r="H2" i="16"/>
  <c r="G2" i="16"/>
  <c r="F2" i="16"/>
  <c r="I60" i="15"/>
  <c r="H60" i="15"/>
  <c r="G60" i="15"/>
  <c r="F60" i="15"/>
  <c r="I59" i="15"/>
  <c r="H59" i="15"/>
  <c r="G59" i="15"/>
  <c r="F59" i="15"/>
  <c r="I58" i="15"/>
  <c r="H58" i="15"/>
  <c r="G58" i="15"/>
  <c r="F58" i="15"/>
  <c r="I57" i="15"/>
  <c r="H57" i="15"/>
  <c r="G57" i="15"/>
  <c r="F57" i="15"/>
  <c r="N56" i="15"/>
  <c r="M56" i="15"/>
  <c r="I56" i="15"/>
  <c r="H56" i="15"/>
  <c r="G56" i="15"/>
  <c r="F56" i="15"/>
  <c r="I55" i="15"/>
  <c r="H55" i="15"/>
  <c r="G55" i="15"/>
  <c r="F55" i="15"/>
  <c r="I54" i="15"/>
  <c r="H54" i="15"/>
  <c r="G54" i="15"/>
  <c r="F54" i="15"/>
  <c r="I53" i="15"/>
  <c r="H53" i="15"/>
  <c r="G53" i="15"/>
  <c r="F53" i="15"/>
  <c r="I52" i="15"/>
  <c r="H52" i="15"/>
  <c r="G52" i="15"/>
  <c r="F52" i="15"/>
  <c r="I51" i="15"/>
  <c r="H51" i="15"/>
  <c r="G51" i="15"/>
  <c r="F51" i="15"/>
  <c r="N50" i="15"/>
  <c r="M50" i="15"/>
  <c r="I50" i="15"/>
  <c r="H50" i="15"/>
  <c r="G50" i="15"/>
  <c r="F50" i="15"/>
  <c r="I49" i="15"/>
  <c r="H49" i="15"/>
  <c r="G49" i="15"/>
  <c r="F49" i="15"/>
  <c r="I48" i="15"/>
  <c r="H48" i="15"/>
  <c r="G48" i="15"/>
  <c r="F48" i="15"/>
  <c r="I47" i="15"/>
  <c r="H47" i="15"/>
  <c r="G47" i="15"/>
  <c r="F47" i="15"/>
  <c r="I46" i="15"/>
  <c r="H46" i="15"/>
  <c r="G46" i="15"/>
  <c r="F46" i="15"/>
  <c r="I45" i="15"/>
  <c r="H45" i="15"/>
  <c r="G45" i="15"/>
  <c r="F45" i="15"/>
  <c r="N44" i="15"/>
  <c r="M44" i="15"/>
  <c r="I44" i="15"/>
  <c r="H44" i="15"/>
  <c r="G44" i="15"/>
  <c r="F44" i="15"/>
  <c r="I43" i="15"/>
  <c r="H43" i="15"/>
  <c r="G43" i="15"/>
  <c r="F43" i="15"/>
  <c r="I42" i="15"/>
  <c r="H42" i="15"/>
  <c r="G42" i="15"/>
  <c r="F42" i="15"/>
  <c r="I41" i="15"/>
  <c r="H41" i="15"/>
  <c r="G41" i="15"/>
  <c r="F41" i="15"/>
  <c r="I40" i="15"/>
  <c r="H40" i="15"/>
  <c r="G40" i="15"/>
  <c r="F40" i="15"/>
  <c r="I39" i="15"/>
  <c r="H39" i="15"/>
  <c r="G39" i="15"/>
  <c r="F39" i="15"/>
  <c r="N38" i="15"/>
  <c r="M38" i="15"/>
  <c r="I38" i="15"/>
  <c r="H38" i="15"/>
  <c r="G38" i="15"/>
  <c r="F38" i="15"/>
  <c r="I37" i="15"/>
  <c r="H37" i="15"/>
  <c r="G37" i="15"/>
  <c r="F37" i="15"/>
  <c r="I36" i="15"/>
  <c r="H36" i="15"/>
  <c r="G36" i="15"/>
  <c r="F36" i="15"/>
  <c r="I35" i="15"/>
  <c r="H35" i="15"/>
  <c r="G35" i="15"/>
  <c r="F35" i="15"/>
  <c r="I34" i="15"/>
  <c r="H34" i="15"/>
  <c r="G34" i="15"/>
  <c r="F34" i="15"/>
  <c r="I33" i="15"/>
  <c r="H33" i="15"/>
  <c r="G33" i="15"/>
  <c r="F33" i="15"/>
  <c r="N32" i="15"/>
  <c r="M32" i="15"/>
  <c r="I32" i="15"/>
  <c r="H32" i="15"/>
  <c r="G32" i="15"/>
  <c r="F32" i="15"/>
  <c r="I31" i="15"/>
  <c r="H31" i="15"/>
  <c r="G31" i="15"/>
  <c r="F31" i="15"/>
  <c r="I30" i="15"/>
  <c r="H30" i="15"/>
  <c r="G30" i="15"/>
  <c r="F30" i="15"/>
  <c r="I29" i="15"/>
  <c r="H29" i="15"/>
  <c r="G29" i="15"/>
  <c r="F29" i="15"/>
  <c r="I28" i="15"/>
  <c r="H28" i="15"/>
  <c r="G28" i="15"/>
  <c r="F28" i="15"/>
  <c r="I27" i="15"/>
  <c r="H27" i="15"/>
  <c r="G27" i="15"/>
  <c r="F27" i="15"/>
  <c r="N26" i="15"/>
  <c r="M26" i="15"/>
  <c r="I26" i="15"/>
  <c r="H26" i="15"/>
  <c r="G26" i="15"/>
  <c r="F26" i="15"/>
  <c r="I25" i="15"/>
  <c r="H25" i="15"/>
  <c r="G25" i="15"/>
  <c r="F25" i="15"/>
  <c r="I24" i="15"/>
  <c r="H24" i="15"/>
  <c r="G24" i="15"/>
  <c r="F24" i="15"/>
  <c r="I23" i="15"/>
  <c r="H23" i="15"/>
  <c r="G23" i="15"/>
  <c r="F23" i="15"/>
  <c r="I22" i="15"/>
  <c r="H22" i="15"/>
  <c r="G22" i="15"/>
  <c r="F22" i="15"/>
  <c r="I21" i="15"/>
  <c r="H21" i="15"/>
  <c r="G21" i="15"/>
  <c r="F21" i="15"/>
  <c r="N20" i="15"/>
  <c r="M20" i="15"/>
  <c r="I20" i="15"/>
  <c r="H20" i="15"/>
  <c r="G20" i="15"/>
  <c r="F20" i="15"/>
  <c r="I19" i="15"/>
  <c r="H19" i="15"/>
  <c r="G19" i="15"/>
  <c r="F19" i="15"/>
  <c r="I18" i="15"/>
  <c r="H18" i="15"/>
  <c r="G18" i="15"/>
  <c r="F18" i="15"/>
  <c r="I17" i="15"/>
  <c r="H17" i="15"/>
  <c r="G17" i="15"/>
  <c r="F17" i="15"/>
  <c r="I16" i="15"/>
  <c r="H16" i="15"/>
  <c r="G16" i="15"/>
  <c r="F16" i="15"/>
  <c r="I15" i="15"/>
  <c r="H15" i="15"/>
  <c r="G15" i="15"/>
  <c r="F15" i="15"/>
  <c r="M14" i="15"/>
  <c r="I14" i="15"/>
  <c r="H14" i="15"/>
  <c r="G14" i="15"/>
  <c r="F14" i="15"/>
  <c r="I13" i="15"/>
  <c r="H13" i="15"/>
  <c r="G13" i="15"/>
  <c r="F13" i="15"/>
  <c r="I12" i="15"/>
  <c r="H12" i="15"/>
  <c r="G12" i="15"/>
  <c r="F12" i="15"/>
  <c r="I11" i="15"/>
  <c r="H11" i="15"/>
  <c r="G11" i="15"/>
  <c r="F11" i="15"/>
  <c r="I10" i="15"/>
  <c r="H10" i="15"/>
  <c r="G10" i="15"/>
  <c r="F10" i="15"/>
  <c r="I9" i="15"/>
  <c r="H9" i="15"/>
  <c r="G9" i="15"/>
  <c r="F9" i="15"/>
  <c r="N8" i="15"/>
  <c r="M8" i="15"/>
  <c r="I8" i="15"/>
  <c r="H8" i="15"/>
  <c r="G8" i="15"/>
  <c r="F8" i="15"/>
  <c r="I7" i="15"/>
  <c r="H7" i="15"/>
  <c r="G7" i="15"/>
  <c r="F7" i="15"/>
  <c r="I6" i="15"/>
  <c r="H6" i="15"/>
  <c r="G6" i="15"/>
  <c r="F6" i="15"/>
  <c r="I5" i="15"/>
  <c r="H5" i="15"/>
  <c r="G5" i="15"/>
  <c r="F5" i="15"/>
  <c r="I4" i="15"/>
  <c r="H4" i="15"/>
  <c r="G4" i="15"/>
  <c r="F4" i="15"/>
  <c r="I3" i="15"/>
  <c r="H3" i="15"/>
  <c r="G3" i="15"/>
  <c r="F3" i="15"/>
  <c r="N2" i="15"/>
  <c r="M2" i="15"/>
  <c r="I2" i="15"/>
  <c r="H2" i="15"/>
  <c r="G2" i="15"/>
  <c r="F2" i="15"/>
  <c r="N56" i="7"/>
  <c r="M56" i="7"/>
  <c r="N44" i="7"/>
  <c r="M44" i="7"/>
  <c r="N50" i="7"/>
  <c r="M50" i="7"/>
  <c r="N38" i="7"/>
  <c r="M38" i="7"/>
  <c r="N32" i="7"/>
  <c r="M32" i="7"/>
  <c r="N26" i="7"/>
  <c r="M26" i="7"/>
  <c r="N20" i="7"/>
  <c r="M20" i="7"/>
  <c r="N14" i="7"/>
  <c r="M14" i="7"/>
  <c r="N8" i="7"/>
  <c r="M8" i="7"/>
  <c r="N2" i="7"/>
  <c r="M2" i="7"/>
  <c r="G2" i="7"/>
  <c r="H6" i="7"/>
  <c r="F7" i="7"/>
  <c r="G7" i="7"/>
  <c r="H7" i="7"/>
  <c r="I7" i="7"/>
  <c r="F8" i="7"/>
  <c r="G8" i="7"/>
  <c r="H8" i="7"/>
  <c r="I8" i="7"/>
  <c r="F9" i="7"/>
  <c r="G9" i="7"/>
  <c r="H9" i="7"/>
  <c r="I9" i="7"/>
  <c r="F10" i="7"/>
  <c r="G10" i="7"/>
  <c r="H10" i="7"/>
  <c r="I10" i="7"/>
  <c r="F11" i="7"/>
  <c r="G11" i="7"/>
  <c r="H11" i="7"/>
  <c r="I11" i="7"/>
  <c r="F12" i="7"/>
  <c r="G12" i="7"/>
  <c r="H12" i="7"/>
  <c r="I12" i="7"/>
  <c r="F13" i="7"/>
  <c r="G13" i="7"/>
  <c r="H13" i="7"/>
  <c r="I13" i="7"/>
  <c r="F14" i="7"/>
  <c r="G14" i="7"/>
  <c r="H14" i="7"/>
  <c r="I14" i="7"/>
  <c r="F15" i="7"/>
  <c r="G15" i="7"/>
  <c r="H15" i="7"/>
  <c r="I15" i="7"/>
  <c r="F16" i="7"/>
  <c r="G16" i="7"/>
  <c r="H16" i="7"/>
  <c r="I16" i="7"/>
  <c r="F17" i="7"/>
  <c r="G17" i="7"/>
  <c r="H17" i="7"/>
  <c r="I17" i="7"/>
  <c r="F18" i="7"/>
  <c r="G18" i="7"/>
  <c r="H18" i="7"/>
  <c r="I18" i="7"/>
  <c r="F19" i="7"/>
  <c r="G19" i="7"/>
  <c r="H19" i="7"/>
  <c r="I19" i="7"/>
  <c r="F20" i="7"/>
  <c r="G20" i="7"/>
  <c r="H20" i="7"/>
  <c r="I20" i="7"/>
  <c r="F21" i="7"/>
  <c r="G21" i="7"/>
  <c r="H21" i="7"/>
  <c r="I21" i="7"/>
  <c r="F22" i="7"/>
  <c r="G22" i="7"/>
  <c r="H22" i="7"/>
  <c r="I22" i="7"/>
  <c r="F23" i="7"/>
  <c r="G23" i="7"/>
  <c r="H23" i="7"/>
  <c r="I23" i="7"/>
  <c r="F24" i="7"/>
  <c r="G24" i="7"/>
  <c r="H24" i="7"/>
  <c r="I24" i="7"/>
  <c r="F25" i="7"/>
  <c r="G25" i="7"/>
  <c r="H25" i="7"/>
  <c r="I25" i="7"/>
  <c r="F26" i="7"/>
  <c r="G26" i="7"/>
  <c r="H26" i="7"/>
  <c r="I26" i="7"/>
  <c r="F27" i="7"/>
  <c r="G27" i="7"/>
  <c r="H27" i="7"/>
  <c r="I27" i="7"/>
  <c r="F28" i="7"/>
  <c r="G28" i="7"/>
  <c r="H28" i="7"/>
  <c r="I28" i="7"/>
  <c r="F29" i="7"/>
  <c r="G29" i="7"/>
  <c r="H29" i="7"/>
  <c r="I29" i="7"/>
  <c r="F30" i="7"/>
  <c r="G30" i="7"/>
  <c r="H30" i="7"/>
  <c r="I30" i="7"/>
  <c r="F31" i="7"/>
  <c r="G31" i="7"/>
  <c r="H31" i="7"/>
  <c r="I31" i="7"/>
  <c r="F32" i="7"/>
  <c r="G32" i="7"/>
  <c r="H32" i="7"/>
  <c r="I32" i="7"/>
  <c r="F33" i="7"/>
  <c r="G33" i="7"/>
  <c r="H33" i="7"/>
  <c r="I33" i="7"/>
  <c r="F34" i="7"/>
  <c r="G34" i="7"/>
  <c r="H34" i="7"/>
  <c r="I34" i="7"/>
  <c r="F35" i="7"/>
  <c r="G35" i="7"/>
  <c r="H35" i="7"/>
  <c r="I35" i="7"/>
  <c r="F36" i="7"/>
  <c r="G36" i="7"/>
  <c r="H36" i="7"/>
  <c r="I36" i="7"/>
  <c r="F37" i="7"/>
  <c r="G37" i="7"/>
  <c r="H37" i="7"/>
  <c r="I37" i="7"/>
  <c r="F38" i="7"/>
  <c r="G38" i="7"/>
  <c r="H38" i="7"/>
  <c r="I38" i="7"/>
  <c r="F39" i="7"/>
  <c r="G39" i="7"/>
  <c r="H39" i="7"/>
  <c r="I39" i="7"/>
  <c r="F40" i="7"/>
  <c r="G40" i="7"/>
  <c r="H40" i="7"/>
  <c r="I40" i="7"/>
  <c r="F41" i="7"/>
  <c r="G41" i="7"/>
  <c r="H41" i="7"/>
  <c r="I41" i="7"/>
  <c r="F42" i="7"/>
  <c r="G42" i="7"/>
  <c r="H42" i="7"/>
  <c r="I42" i="7"/>
  <c r="F43" i="7"/>
  <c r="G43" i="7"/>
  <c r="H43" i="7"/>
  <c r="I43" i="7"/>
  <c r="F44" i="7"/>
  <c r="G44" i="7"/>
  <c r="H44" i="7"/>
  <c r="I44" i="7"/>
  <c r="F45" i="7"/>
  <c r="G45" i="7"/>
  <c r="H45" i="7"/>
  <c r="I45" i="7"/>
  <c r="F46" i="7"/>
  <c r="G46" i="7"/>
  <c r="H46" i="7"/>
  <c r="I46" i="7"/>
  <c r="F47" i="7"/>
  <c r="G47" i="7"/>
  <c r="H47" i="7"/>
  <c r="I47" i="7"/>
  <c r="F48" i="7"/>
  <c r="G48" i="7"/>
  <c r="H48" i="7"/>
  <c r="I48" i="7"/>
  <c r="F49" i="7"/>
  <c r="G49" i="7"/>
  <c r="H49" i="7"/>
  <c r="I49" i="7"/>
  <c r="F50" i="7"/>
  <c r="G50" i="7"/>
  <c r="H50" i="7"/>
  <c r="I50" i="7"/>
  <c r="F51" i="7"/>
  <c r="G51" i="7"/>
  <c r="H51" i="7"/>
  <c r="I51" i="7"/>
  <c r="F52" i="7"/>
  <c r="G52" i="7"/>
  <c r="H52" i="7"/>
  <c r="I52" i="7"/>
  <c r="F53" i="7"/>
  <c r="G53" i="7"/>
  <c r="H53" i="7"/>
  <c r="I53" i="7"/>
  <c r="F54" i="7"/>
  <c r="G54" i="7"/>
  <c r="H54" i="7"/>
  <c r="I54" i="7"/>
  <c r="F55" i="7"/>
  <c r="G55" i="7"/>
  <c r="H55" i="7"/>
  <c r="I55" i="7"/>
  <c r="F56" i="7"/>
  <c r="G56" i="7"/>
  <c r="H56" i="7"/>
  <c r="I56" i="7"/>
  <c r="F57" i="7"/>
  <c r="G57" i="7"/>
  <c r="H57" i="7"/>
  <c r="I57" i="7"/>
  <c r="F58" i="7"/>
  <c r="G58" i="7"/>
  <c r="H58" i="7"/>
  <c r="I58" i="7"/>
  <c r="F59" i="7"/>
  <c r="G59" i="7"/>
  <c r="H59" i="7"/>
  <c r="I59" i="7"/>
  <c r="F60" i="7"/>
  <c r="G60" i="7"/>
  <c r="H60" i="7"/>
  <c r="I60" i="7"/>
  <c r="F3" i="7"/>
  <c r="G3" i="7"/>
  <c r="H3" i="7"/>
  <c r="I3" i="7"/>
  <c r="F4" i="7"/>
  <c r="G4" i="7"/>
  <c r="H4" i="7"/>
  <c r="I4" i="7"/>
  <c r="F5" i="7"/>
  <c r="G5" i="7"/>
  <c r="H5" i="7"/>
  <c r="I5" i="7"/>
  <c r="F6" i="7"/>
  <c r="G6" i="7"/>
  <c r="I6" i="7"/>
  <c r="I2" i="7"/>
  <c r="H2" i="7"/>
  <c r="F2" i="7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<sst xmlns="http://schemas.openxmlformats.org/spreadsheetml/2006/main" count="3874" uniqueCount="905">
  <si>
    <t>チーム　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</si>
  <si>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</si>
  <si>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</si>
  <si>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</si>
  <si>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</si>
  <si>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</si>
  <si>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</si>
  <si>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7</t>
    <phoneticPr fontId="3"/>
  </si>
  <si>
    <t>北海道</t>
    <rPh sb="0" eb="3">
      <t>ホッカイドウ</t>
    </rPh>
    <phoneticPr fontId="3"/>
  </si>
  <si>
    <t>三浦　珠璃</t>
    <rPh sb="0" eb="2">
      <t>ミウラ</t>
    </rPh>
    <rPh sb="3" eb="4">
      <t>シュ</t>
    </rPh>
    <rPh sb="4" eb="5">
      <t>リ</t>
    </rPh>
    <phoneticPr fontId="3"/>
  </si>
  <si>
    <t>初</t>
    <rPh sb="0" eb="1">
      <t>ショ</t>
    </rPh>
    <phoneticPr fontId="3"/>
  </si>
  <si>
    <t>田端　夏帆</t>
    <rPh sb="0" eb="2">
      <t>タバタ</t>
    </rPh>
    <rPh sb="3" eb="4">
      <t>ナツ</t>
    </rPh>
    <rPh sb="4" eb="5">
      <t>ホ</t>
    </rPh>
    <phoneticPr fontId="3"/>
  </si>
  <si>
    <t>-</t>
    <phoneticPr fontId="3"/>
  </si>
  <si>
    <t>中野　侑海</t>
    <rPh sb="0" eb="2">
      <t>ナカノ</t>
    </rPh>
    <rPh sb="3" eb="4">
      <t>ユウ</t>
    </rPh>
    <rPh sb="4" eb="5">
      <t>ウミ</t>
    </rPh>
    <phoneticPr fontId="3"/>
  </si>
  <si>
    <t>茶木　もね</t>
    <rPh sb="0" eb="1">
      <t>チャ</t>
    </rPh>
    <rPh sb="1" eb="2">
      <t>キ</t>
    </rPh>
    <phoneticPr fontId="3"/>
  </si>
  <si>
    <t>上原　礼子</t>
    <rPh sb="0" eb="2">
      <t>ウエハラ</t>
    </rPh>
    <rPh sb="3" eb="5">
      <t>レイコ</t>
    </rPh>
    <phoneticPr fontId="3"/>
  </si>
  <si>
    <t>植田　風香</t>
    <rPh sb="0" eb="1">
      <t>ウエダ</t>
    </rPh>
    <rPh sb="2" eb="3">
      <t>カゼ</t>
    </rPh>
    <rPh sb="3" eb="4">
      <t>カオル</t>
    </rPh>
    <phoneticPr fontId="3"/>
  </si>
  <si>
    <t>林　くるみ</t>
    <rPh sb="0" eb="1">
      <t>ハヤシ</t>
    </rPh>
    <phoneticPr fontId="3"/>
  </si>
  <si>
    <t>宮城県</t>
    <rPh sb="0" eb="3">
      <t>ミヤギケン</t>
    </rPh>
    <phoneticPr fontId="3"/>
  </si>
  <si>
    <t>熊谷　　創</t>
    <rPh sb="0" eb="2">
      <t>クマガイ</t>
    </rPh>
    <rPh sb="4" eb="5">
      <t>ソウ</t>
    </rPh>
    <phoneticPr fontId="3"/>
  </si>
  <si>
    <t>愛澤佑果子</t>
    <rPh sb="0" eb="2">
      <t>アイザワ</t>
    </rPh>
    <rPh sb="2" eb="3">
      <t>ユウ</t>
    </rPh>
    <rPh sb="3" eb="4">
      <t>カ</t>
    </rPh>
    <rPh sb="4" eb="5">
      <t>コ</t>
    </rPh>
    <phoneticPr fontId="3"/>
  </si>
  <si>
    <t>丹羽　悠夏</t>
    <rPh sb="0" eb="2">
      <t>ニワ</t>
    </rPh>
    <rPh sb="3" eb="4">
      <t>ユウ</t>
    </rPh>
    <rPh sb="4" eb="5">
      <t>ナツ</t>
    </rPh>
    <phoneticPr fontId="3"/>
  </si>
  <si>
    <t>松谷　麻央</t>
    <rPh sb="0" eb="2">
      <t>マツタニ</t>
    </rPh>
    <rPh sb="3" eb="4">
      <t>アサ</t>
    </rPh>
    <rPh sb="4" eb="5">
      <t>オウ</t>
    </rPh>
    <phoneticPr fontId="3"/>
  </si>
  <si>
    <t>工藤　由椰</t>
    <rPh sb="0" eb="2">
      <t>クドウ</t>
    </rPh>
    <rPh sb="3" eb="4">
      <t>ユウ</t>
    </rPh>
    <rPh sb="4" eb="5">
      <t>ヤ</t>
    </rPh>
    <phoneticPr fontId="3"/>
  </si>
  <si>
    <t>田崎　佑奈</t>
    <rPh sb="0" eb="2">
      <t>タザキ</t>
    </rPh>
    <rPh sb="3" eb="4">
      <t>ユウ</t>
    </rPh>
    <rPh sb="4" eb="5">
      <t>ナ</t>
    </rPh>
    <phoneticPr fontId="3"/>
  </si>
  <si>
    <t>桂島　虹子</t>
    <rPh sb="0" eb="2">
      <t>カツラシマ</t>
    </rPh>
    <rPh sb="3" eb="5">
      <t>ニジコ</t>
    </rPh>
    <phoneticPr fontId="3"/>
  </si>
  <si>
    <t>茨城県</t>
    <rPh sb="0" eb="3">
      <t>イバラギケン</t>
    </rPh>
    <phoneticPr fontId="3"/>
  </si>
  <si>
    <t>河合　咲弥</t>
    <rPh sb="0" eb="2">
      <t>カワイ</t>
    </rPh>
    <rPh sb="3" eb="4">
      <t>サキ</t>
    </rPh>
    <rPh sb="4" eb="5">
      <t>ヤ</t>
    </rPh>
    <phoneticPr fontId="3"/>
  </si>
  <si>
    <t>田中　美優</t>
    <rPh sb="0" eb="2">
      <t>タナカ</t>
    </rPh>
    <rPh sb="3" eb="4">
      <t>ミ</t>
    </rPh>
    <rPh sb="4" eb="5">
      <t>ユウ</t>
    </rPh>
    <phoneticPr fontId="3"/>
  </si>
  <si>
    <t>今井　優那</t>
    <rPh sb="0" eb="2">
      <t>イマイ</t>
    </rPh>
    <rPh sb="3" eb="4">
      <t>ユウ</t>
    </rPh>
    <rPh sb="4" eb="5">
      <t>ナ</t>
    </rPh>
    <phoneticPr fontId="3"/>
  </si>
  <si>
    <t>福原由栖妃</t>
    <rPh sb="0" eb="2">
      <t>フクハラ</t>
    </rPh>
    <rPh sb="2" eb="3">
      <t>ユウ</t>
    </rPh>
    <rPh sb="3" eb="4">
      <t>スミカ</t>
    </rPh>
    <rPh sb="4" eb="5">
      <t>ヒ</t>
    </rPh>
    <phoneticPr fontId="3"/>
  </si>
  <si>
    <t>石橋　杏紗</t>
    <rPh sb="0" eb="2">
      <t>イシバシ</t>
    </rPh>
    <rPh sb="3" eb="4">
      <t>アン</t>
    </rPh>
    <rPh sb="4" eb="5">
      <t>サ</t>
    </rPh>
    <phoneticPr fontId="3"/>
  </si>
  <si>
    <t>飯岡　心遥</t>
    <rPh sb="0" eb="1">
      <t>イイオカ</t>
    </rPh>
    <rPh sb="2" eb="3">
      <t>ココロ</t>
    </rPh>
    <rPh sb="3" eb="4">
      <t>ハルカ</t>
    </rPh>
    <phoneticPr fontId="3"/>
  </si>
  <si>
    <t>河野　美羽</t>
    <rPh sb="0" eb="2">
      <t>コウノ</t>
    </rPh>
    <rPh sb="3" eb="4">
      <t>ミ</t>
    </rPh>
    <rPh sb="4" eb="5">
      <t>ハネ</t>
    </rPh>
    <phoneticPr fontId="3"/>
  </si>
  <si>
    <t>栃木県</t>
    <rPh sb="0" eb="3">
      <t>トチギケン</t>
    </rPh>
    <phoneticPr fontId="3"/>
  </si>
  <si>
    <t>金子　幸彩</t>
    <rPh sb="0" eb="2">
      <t>カネコ</t>
    </rPh>
    <rPh sb="3" eb="4">
      <t>サチ</t>
    </rPh>
    <rPh sb="4" eb="5">
      <t>サイ</t>
    </rPh>
    <phoneticPr fontId="3"/>
  </si>
  <si>
    <t>根本　晄汰</t>
    <rPh sb="0" eb="2">
      <t>ネモト</t>
    </rPh>
    <rPh sb="3" eb="4">
      <t>コウ</t>
    </rPh>
    <rPh sb="4" eb="5">
      <t>タ</t>
    </rPh>
    <phoneticPr fontId="3"/>
  </si>
  <si>
    <t>藤井美奈百</t>
    <rPh sb="0" eb="2">
      <t>フジイ</t>
    </rPh>
    <rPh sb="2" eb="4">
      <t>ミナ</t>
    </rPh>
    <rPh sb="4" eb="5">
      <t>ヒャク</t>
    </rPh>
    <phoneticPr fontId="3"/>
  </si>
  <si>
    <t>橘　　紗菜</t>
    <rPh sb="0" eb="1">
      <t>タチバナ</t>
    </rPh>
    <rPh sb="3" eb="4">
      <t>サ</t>
    </rPh>
    <rPh sb="4" eb="5">
      <t>ナ</t>
    </rPh>
    <phoneticPr fontId="3"/>
  </si>
  <si>
    <t>倉井　舞音</t>
    <rPh sb="0" eb="2">
      <t>クライ</t>
    </rPh>
    <rPh sb="3" eb="4">
      <t>マイ</t>
    </rPh>
    <rPh sb="4" eb="5">
      <t>オト</t>
    </rPh>
    <phoneticPr fontId="3"/>
  </si>
  <si>
    <t>𠮷田浩太朗</t>
    <rPh sb="0" eb="3">
      <t>ヨシタ</t>
    </rPh>
    <rPh sb="3" eb="6">
      <t>コウタロウ</t>
    </rPh>
    <phoneticPr fontId="3"/>
  </si>
  <si>
    <t>露久保成美</t>
    <rPh sb="0" eb="3">
      <t>ツユクボ</t>
    </rPh>
    <rPh sb="3" eb="5">
      <t>ナルミ</t>
    </rPh>
    <phoneticPr fontId="3"/>
  </si>
  <si>
    <t>群馬県</t>
    <rPh sb="0" eb="2">
      <t>グンマ</t>
    </rPh>
    <rPh sb="2" eb="3">
      <t>ケン</t>
    </rPh>
    <phoneticPr fontId="3"/>
  </si>
  <si>
    <t>鳥越　　蒼</t>
    <rPh sb="0" eb="2">
      <t>トリゴエ</t>
    </rPh>
    <rPh sb="4" eb="5">
      <t>アオイ</t>
    </rPh>
    <phoneticPr fontId="3"/>
  </si>
  <si>
    <t>徳永　　晶</t>
    <rPh sb="0" eb="2">
      <t>トクナガ</t>
    </rPh>
    <rPh sb="4" eb="5">
      <t>アキラ</t>
    </rPh>
    <phoneticPr fontId="3"/>
  </si>
  <si>
    <t>深町　春心</t>
    <rPh sb="0" eb="2">
      <t>フカマチ</t>
    </rPh>
    <rPh sb="3" eb="4">
      <t>ハル</t>
    </rPh>
    <rPh sb="4" eb="5">
      <t>ココロ</t>
    </rPh>
    <phoneticPr fontId="3"/>
  </si>
  <si>
    <t>高橋　芽生</t>
    <rPh sb="0" eb="2">
      <t>タカハシ</t>
    </rPh>
    <rPh sb="3" eb="4">
      <t>メ</t>
    </rPh>
    <rPh sb="4" eb="5">
      <t>ナマ</t>
    </rPh>
    <phoneticPr fontId="3"/>
  </si>
  <si>
    <t>大澤　初葵</t>
    <rPh sb="0" eb="2">
      <t>オオサワ</t>
    </rPh>
    <rPh sb="3" eb="4">
      <t>ハツ</t>
    </rPh>
    <rPh sb="4" eb="5">
      <t>アオイ</t>
    </rPh>
    <phoneticPr fontId="3"/>
  </si>
  <si>
    <t>福島　由萌</t>
    <rPh sb="0" eb="2">
      <t>フクシマ</t>
    </rPh>
    <rPh sb="3" eb="4">
      <t>ユウ</t>
    </rPh>
    <rPh sb="4" eb="5">
      <t>モエ</t>
    </rPh>
    <phoneticPr fontId="3"/>
  </si>
  <si>
    <t>埼玉県</t>
    <rPh sb="0" eb="3">
      <t>サイタマケン</t>
    </rPh>
    <phoneticPr fontId="3"/>
  </si>
  <si>
    <t>吉田　夏奈</t>
    <rPh sb="0" eb="2">
      <t>ヨシダ</t>
    </rPh>
    <rPh sb="3" eb="4">
      <t>ナツ</t>
    </rPh>
    <rPh sb="4" eb="5">
      <t>ナ</t>
    </rPh>
    <phoneticPr fontId="3"/>
  </si>
  <si>
    <t>黒田朋桃子</t>
    <rPh sb="0" eb="2">
      <t>クロダ</t>
    </rPh>
    <rPh sb="2" eb="3">
      <t>トモ</t>
    </rPh>
    <rPh sb="3" eb="5">
      <t>モモコ</t>
    </rPh>
    <phoneticPr fontId="3"/>
  </si>
  <si>
    <t>吉田　悠莉</t>
    <rPh sb="0" eb="2">
      <t>ヨシダ</t>
    </rPh>
    <rPh sb="3" eb="4">
      <t>ユウ</t>
    </rPh>
    <rPh sb="4" eb="5">
      <t>リ</t>
    </rPh>
    <phoneticPr fontId="3"/>
  </si>
  <si>
    <t>鈴木　康裕</t>
    <rPh sb="0" eb="2">
      <t>スズキ</t>
    </rPh>
    <rPh sb="3" eb="5">
      <t>ヤスヒロ</t>
    </rPh>
    <phoneticPr fontId="3"/>
  </si>
  <si>
    <t>萩本　侑里</t>
    <rPh sb="0" eb="1">
      <t>ハギモト</t>
    </rPh>
    <rPh sb="2" eb="3">
      <t>ユウ</t>
    </rPh>
    <rPh sb="3" eb="4">
      <t>サト</t>
    </rPh>
    <phoneticPr fontId="3"/>
  </si>
  <si>
    <t>茂木　千代</t>
    <rPh sb="0" eb="2">
      <t>モギ</t>
    </rPh>
    <rPh sb="3" eb="5">
      <t>チヨ</t>
    </rPh>
    <phoneticPr fontId="3"/>
  </si>
  <si>
    <t>江崎　愛梨</t>
    <rPh sb="0" eb="2">
      <t>エサキ</t>
    </rPh>
    <rPh sb="3" eb="4">
      <t>アイ</t>
    </rPh>
    <rPh sb="4" eb="5">
      <t>ナシ</t>
    </rPh>
    <phoneticPr fontId="3"/>
  </si>
  <si>
    <t>千葉県</t>
    <rPh sb="0" eb="3">
      <t>チバケン</t>
    </rPh>
    <phoneticPr fontId="3"/>
  </si>
  <si>
    <t>髙木　悠花</t>
    <rPh sb="0" eb="2">
      <t>タカギ</t>
    </rPh>
    <rPh sb="3" eb="4">
      <t>ユウ</t>
    </rPh>
    <rPh sb="4" eb="5">
      <t>ハナ</t>
    </rPh>
    <phoneticPr fontId="3"/>
  </si>
  <si>
    <t>加藤こころ</t>
    <rPh sb="0" eb="2">
      <t>カトウ</t>
    </rPh>
    <phoneticPr fontId="3"/>
  </si>
  <si>
    <t>寺田　雛子</t>
    <rPh sb="0" eb="2">
      <t>テラダ</t>
    </rPh>
    <rPh sb="3" eb="5">
      <t>ヒナコ</t>
    </rPh>
    <phoneticPr fontId="3"/>
  </si>
  <si>
    <t>長谷川すみれ</t>
    <rPh sb="0" eb="3">
      <t>ハセガワ</t>
    </rPh>
    <phoneticPr fontId="3"/>
  </si>
  <si>
    <t>形山　紗耶</t>
    <rPh sb="0" eb="1">
      <t>カタチ</t>
    </rPh>
    <rPh sb="1" eb="2">
      <t>ヤマ</t>
    </rPh>
    <rPh sb="3" eb="4">
      <t>サ</t>
    </rPh>
    <rPh sb="4" eb="5">
      <t>ヤ</t>
    </rPh>
    <phoneticPr fontId="3"/>
  </si>
  <si>
    <t>深澤　　恵</t>
    <rPh sb="0" eb="2">
      <t>フカザワ</t>
    </rPh>
    <rPh sb="4" eb="5">
      <t>メグミ</t>
    </rPh>
    <phoneticPr fontId="3"/>
  </si>
  <si>
    <t>千葉　　楓</t>
    <rPh sb="0" eb="2">
      <t>チバ</t>
    </rPh>
    <rPh sb="4" eb="5">
      <t>カエデ</t>
    </rPh>
    <phoneticPr fontId="3"/>
  </si>
  <si>
    <t>東京都</t>
    <rPh sb="0" eb="3">
      <t>トウキョウト</t>
    </rPh>
    <phoneticPr fontId="3"/>
  </si>
  <si>
    <t>島田　萌生</t>
    <rPh sb="0" eb="2">
      <t>シマダ</t>
    </rPh>
    <rPh sb="3" eb="4">
      <t>モエ</t>
    </rPh>
    <rPh sb="4" eb="5">
      <t>ナマ</t>
    </rPh>
    <phoneticPr fontId="3"/>
  </si>
  <si>
    <t>阿部恵里沙</t>
    <rPh sb="0" eb="2">
      <t>アベ</t>
    </rPh>
    <rPh sb="2" eb="4">
      <t>エリ</t>
    </rPh>
    <rPh sb="4" eb="5">
      <t>サ</t>
    </rPh>
    <phoneticPr fontId="3"/>
  </si>
  <si>
    <t>谷　　珠音</t>
    <rPh sb="0" eb="1">
      <t>タニ</t>
    </rPh>
    <rPh sb="3" eb="4">
      <t>シュ</t>
    </rPh>
    <rPh sb="4" eb="5">
      <t>オト</t>
    </rPh>
    <phoneticPr fontId="3"/>
  </si>
  <si>
    <t>後藤　　遥</t>
    <rPh sb="0" eb="2">
      <t>ゴトウ</t>
    </rPh>
    <rPh sb="4" eb="5">
      <t>ハルカ</t>
    </rPh>
    <phoneticPr fontId="3"/>
  </si>
  <si>
    <t>中村　梨紗</t>
    <rPh sb="0" eb="2">
      <t>ナカムラ</t>
    </rPh>
    <rPh sb="3" eb="4">
      <t>ナシ</t>
    </rPh>
    <rPh sb="4" eb="5">
      <t>サ</t>
    </rPh>
    <phoneticPr fontId="3"/>
  </si>
  <si>
    <t>岩村　知佳</t>
    <rPh sb="0" eb="1">
      <t>イワムラ</t>
    </rPh>
    <rPh sb="2" eb="4">
      <t>チカ</t>
    </rPh>
    <phoneticPr fontId="3"/>
  </si>
  <si>
    <t>志村　風花</t>
    <rPh sb="0" eb="2">
      <t>シムラ</t>
    </rPh>
    <rPh sb="3" eb="4">
      <t>カゼ</t>
    </rPh>
    <rPh sb="4" eb="5">
      <t>ハナ</t>
    </rPh>
    <phoneticPr fontId="3"/>
  </si>
  <si>
    <t>神奈川県</t>
    <rPh sb="0" eb="3">
      <t>カナガワ</t>
    </rPh>
    <rPh sb="3" eb="4">
      <t>ケン</t>
    </rPh>
    <phoneticPr fontId="3"/>
  </si>
  <si>
    <t>木内　美里</t>
    <rPh sb="0" eb="2">
      <t>キウチ</t>
    </rPh>
    <rPh sb="3" eb="5">
      <t>ミサト</t>
    </rPh>
    <phoneticPr fontId="3"/>
  </si>
  <si>
    <t>中田　真穂</t>
    <rPh sb="0" eb="2">
      <t>ナカダ</t>
    </rPh>
    <rPh sb="3" eb="5">
      <t>マホ</t>
    </rPh>
    <phoneticPr fontId="3"/>
  </si>
  <si>
    <t>髙松　沙南</t>
    <rPh sb="0" eb="2">
      <t>タカマツ</t>
    </rPh>
    <rPh sb="3" eb="4">
      <t>サ</t>
    </rPh>
    <rPh sb="4" eb="5">
      <t>ミナミ</t>
    </rPh>
    <phoneticPr fontId="3"/>
  </si>
  <si>
    <t>山﨑　　薫</t>
    <rPh sb="0" eb="2">
      <t>ヤマザキ</t>
    </rPh>
    <rPh sb="4" eb="5">
      <t>カオル</t>
    </rPh>
    <phoneticPr fontId="3"/>
  </si>
  <si>
    <t>吉野　心逢</t>
    <rPh sb="0" eb="2">
      <t>ヨシノ</t>
    </rPh>
    <rPh sb="3" eb="4">
      <t>ココロ</t>
    </rPh>
    <rPh sb="4" eb="5">
      <t>ア</t>
    </rPh>
    <phoneticPr fontId="3"/>
  </si>
  <si>
    <t>中川　碧</t>
    <rPh sb="0" eb="1">
      <t>ナカガワ</t>
    </rPh>
    <rPh sb="3" eb="4">
      <t>ミドリ</t>
    </rPh>
    <phoneticPr fontId="3"/>
  </si>
  <si>
    <t>山田　菜乃</t>
    <rPh sb="0" eb="2">
      <t>ヤマダ</t>
    </rPh>
    <rPh sb="3" eb="4">
      <t>ナ</t>
    </rPh>
    <rPh sb="4" eb="5">
      <t>ノ</t>
    </rPh>
    <phoneticPr fontId="3"/>
  </si>
  <si>
    <t>長野県</t>
    <rPh sb="0" eb="3">
      <t>ナガノケン</t>
    </rPh>
    <phoneticPr fontId="3"/>
  </si>
  <si>
    <t>宮澤　香帆</t>
    <rPh sb="0" eb="2">
      <t>ミヤザワ</t>
    </rPh>
    <rPh sb="3" eb="5">
      <t>カホ</t>
    </rPh>
    <phoneticPr fontId="3"/>
  </si>
  <si>
    <t>丸山　千尋</t>
    <rPh sb="0" eb="2">
      <t>マルヤマ</t>
    </rPh>
    <rPh sb="3" eb="5">
      <t>チヒロ</t>
    </rPh>
    <phoneticPr fontId="3"/>
  </si>
  <si>
    <t>油井　杏樹</t>
    <rPh sb="0" eb="2">
      <t>ユイ</t>
    </rPh>
    <rPh sb="3" eb="4">
      <t>アン</t>
    </rPh>
    <rPh sb="4" eb="5">
      <t>ジュ</t>
    </rPh>
    <phoneticPr fontId="3"/>
  </si>
  <si>
    <t>安静彩陽子</t>
    <rPh sb="0" eb="2">
      <t>アンセイ</t>
    </rPh>
    <rPh sb="2" eb="3">
      <t>サイ</t>
    </rPh>
    <rPh sb="3" eb="5">
      <t>ヨウコ</t>
    </rPh>
    <phoneticPr fontId="3"/>
  </si>
  <si>
    <t>風間　美樹</t>
    <rPh sb="0" eb="1">
      <t>カザマ</t>
    </rPh>
    <rPh sb="2" eb="4">
      <t>ミキ</t>
    </rPh>
    <phoneticPr fontId="3"/>
  </si>
  <si>
    <t>百瀬　美桜</t>
    <rPh sb="0" eb="2">
      <t>モモセ</t>
    </rPh>
    <rPh sb="3" eb="4">
      <t>ミ</t>
    </rPh>
    <rPh sb="4" eb="5">
      <t>サクラ</t>
    </rPh>
    <phoneticPr fontId="3"/>
  </si>
  <si>
    <t>石川県</t>
    <rPh sb="0" eb="2">
      <t>イシカワ</t>
    </rPh>
    <rPh sb="2" eb="3">
      <t>ケン</t>
    </rPh>
    <phoneticPr fontId="3"/>
  </si>
  <si>
    <t>砂田　真采</t>
    <rPh sb="0" eb="2">
      <t>スナタ</t>
    </rPh>
    <rPh sb="3" eb="4">
      <t>マ</t>
    </rPh>
    <rPh sb="4" eb="5">
      <t>サイ</t>
    </rPh>
    <phoneticPr fontId="3"/>
  </si>
  <si>
    <t>忍久保乃梓</t>
    <rPh sb="0" eb="1">
      <t>シノブ</t>
    </rPh>
    <rPh sb="1" eb="3">
      <t>クボ</t>
    </rPh>
    <rPh sb="3" eb="4">
      <t>ノ</t>
    </rPh>
    <rPh sb="4" eb="5">
      <t>アズサ</t>
    </rPh>
    <phoneticPr fontId="3"/>
  </si>
  <si>
    <t>成田　詩惟</t>
    <rPh sb="0" eb="2">
      <t>ナリタ</t>
    </rPh>
    <rPh sb="3" eb="4">
      <t>シ</t>
    </rPh>
    <rPh sb="4" eb="5">
      <t>タダ</t>
    </rPh>
    <phoneticPr fontId="3"/>
  </si>
  <si>
    <t>竹鼻　志織</t>
    <rPh sb="0" eb="2">
      <t>タケハナ</t>
    </rPh>
    <rPh sb="3" eb="5">
      <t>シオリ</t>
    </rPh>
    <phoneticPr fontId="3"/>
  </si>
  <si>
    <t>杉本　心帆</t>
    <rPh sb="0" eb="2">
      <t>スギモト</t>
    </rPh>
    <rPh sb="3" eb="4">
      <t>ココロ</t>
    </rPh>
    <rPh sb="4" eb="5">
      <t>ホ</t>
    </rPh>
    <phoneticPr fontId="3"/>
  </si>
  <si>
    <t>石丸　柑奈</t>
    <rPh sb="0" eb="1">
      <t>イシマル</t>
    </rPh>
    <rPh sb="2" eb="4">
      <t>カンナ</t>
    </rPh>
    <phoneticPr fontId="3"/>
  </si>
  <si>
    <t>金森　由依</t>
    <rPh sb="0" eb="2">
      <t>カナモリ</t>
    </rPh>
    <rPh sb="3" eb="5">
      <t>ユイ</t>
    </rPh>
    <phoneticPr fontId="3"/>
  </si>
  <si>
    <t>福井県</t>
    <rPh sb="0" eb="3">
      <t>フクイケン</t>
    </rPh>
    <phoneticPr fontId="3"/>
  </si>
  <si>
    <t>上塚　朱寿</t>
    <rPh sb="0" eb="2">
      <t>ウエツカ</t>
    </rPh>
    <rPh sb="3" eb="4">
      <t>シュ</t>
    </rPh>
    <rPh sb="4" eb="5">
      <t>コトブキ</t>
    </rPh>
    <phoneticPr fontId="3"/>
  </si>
  <si>
    <t>赤澤　菜月</t>
    <rPh sb="0" eb="2">
      <t>アカザワ</t>
    </rPh>
    <rPh sb="3" eb="5">
      <t>ナツキ</t>
    </rPh>
    <phoneticPr fontId="3"/>
  </si>
  <si>
    <t>杉谷優里瑛</t>
    <rPh sb="0" eb="2">
      <t>スギタニ</t>
    </rPh>
    <rPh sb="2" eb="3">
      <t>ユウ</t>
    </rPh>
    <rPh sb="3" eb="4">
      <t>サト</t>
    </rPh>
    <rPh sb="4" eb="5">
      <t>エイ</t>
    </rPh>
    <phoneticPr fontId="3"/>
  </si>
  <si>
    <t>稲木　幸恵</t>
    <rPh sb="0" eb="2">
      <t>イナキ</t>
    </rPh>
    <rPh sb="3" eb="5">
      <t>ユキエ</t>
    </rPh>
    <phoneticPr fontId="3"/>
  </si>
  <si>
    <t>藤井　悠生</t>
    <rPh sb="0" eb="2">
      <t>フジイ</t>
    </rPh>
    <rPh sb="3" eb="4">
      <t>ユウ</t>
    </rPh>
    <rPh sb="4" eb="5">
      <t>ナマ</t>
    </rPh>
    <phoneticPr fontId="3"/>
  </si>
  <si>
    <t>竹森莉彩良</t>
    <rPh sb="0" eb="1">
      <t>タケモリ</t>
    </rPh>
    <rPh sb="1" eb="2">
      <t>リ</t>
    </rPh>
    <rPh sb="2" eb="3">
      <t>サイ</t>
    </rPh>
    <rPh sb="3" eb="4">
      <t>リョウ</t>
    </rPh>
    <phoneticPr fontId="3"/>
  </si>
  <si>
    <t>静岡県</t>
    <rPh sb="0" eb="3">
      <t>シズオカケン</t>
    </rPh>
    <phoneticPr fontId="3"/>
  </si>
  <si>
    <t>鈴木　愛梨</t>
    <rPh sb="0" eb="2">
      <t>スズキ</t>
    </rPh>
    <rPh sb="3" eb="4">
      <t>アイ</t>
    </rPh>
    <rPh sb="4" eb="5">
      <t>ナシ</t>
    </rPh>
    <phoneticPr fontId="3"/>
  </si>
  <si>
    <t>野秋　桃子</t>
    <rPh sb="0" eb="2">
      <t>ノアキ</t>
    </rPh>
    <rPh sb="3" eb="5">
      <t>モモコ</t>
    </rPh>
    <phoneticPr fontId="3"/>
  </si>
  <si>
    <t>乾　　真子</t>
    <rPh sb="0" eb="1">
      <t>イヌイ</t>
    </rPh>
    <rPh sb="3" eb="5">
      <t>マコ</t>
    </rPh>
    <phoneticPr fontId="3"/>
  </si>
  <si>
    <t>奈良　祐里</t>
    <rPh sb="0" eb="2">
      <t>ナラ</t>
    </rPh>
    <rPh sb="3" eb="4">
      <t>ユウ</t>
    </rPh>
    <rPh sb="4" eb="5">
      <t>サト</t>
    </rPh>
    <phoneticPr fontId="3"/>
  </si>
  <si>
    <t>鈴木　智巳</t>
    <rPh sb="0" eb="2">
      <t>スズキ</t>
    </rPh>
    <rPh sb="3" eb="4">
      <t>トモ</t>
    </rPh>
    <rPh sb="4" eb="5">
      <t>ミ</t>
    </rPh>
    <phoneticPr fontId="3"/>
  </si>
  <si>
    <t>日吉　桃子</t>
    <rPh sb="2" eb="4">
      <t>モモコ</t>
    </rPh>
    <phoneticPr fontId="3"/>
  </si>
  <si>
    <t>小笹　悠月</t>
    <rPh sb="0" eb="2">
      <t>コササ</t>
    </rPh>
    <rPh sb="3" eb="4">
      <t>ユウ</t>
    </rPh>
    <rPh sb="4" eb="5">
      <t>ツキ</t>
    </rPh>
    <phoneticPr fontId="3"/>
  </si>
  <si>
    <t>愛知県</t>
    <rPh sb="0" eb="3">
      <t>アイチケン</t>
    </rPh>
    <phoneticPr fontId="3"/>
  </si>
  <si>
    <t>早坂まどか</t>
    <rPh sb="0" eb="2">
      <t>ハヤサカ</t>
    </rPh>
    <phoneticPr fontId="3"/>
  </si>
  <si>
    <t>中村　沙和</t>
    <rPh sb="0" eb="2">
      <t>ナカムラ</t>
    </rPh>
    <rPh sb="3" eb="4">
      <t>サ</t>
    </rPh>
    <rPh sb="4" eb="5">
      <t>ワ</t>
    </rPh>
    <phoneticPr fontId="3"/>
  </si>
  <si>
    <t>野口　愛加</t>
    <rPh sb="0" eb="2">
      <t>ノグチ</t>
    </rPh>
    <rPh sb="3" eb="4">
      <t>アイ</t>
    </rPh>
    <rPh sb="4" eb="5">
      <t>カ</t>
    </rPh>
    <phoneticPr fontId="3"/>
  </si>
  <si>
    <t>鹿末　実咲</t>
    <rPh sb="0" eb="1">
      <t>シカ</t>
    </rPh>
    <rPh sb="1" eb="2">
      <t>スエ</t>
    </rPh>
    <rPh sb="3" eb="4">
      <t>ミ</t>
    </rPh>
    <rPh sb="4" eb="5">
      <t>サキ</t>
    </rPh>
    <phoneticPr fontId="3"/>
  </si>
  <si>
    <t>加藤　　楓</t>
    <rPh sb="0" eb="2">
      <t>カトウ</t>
    </rPh>
    <rPh sb="4" eb="5">
      <t>カエデ</t>
    </rPh>
    <phoneticPr fontId="3"/>
  </si>
  <si>
    <t>松本　麻那</t>
    <rPh sb="0" eb="1">
      <t>マツモト</t>
    </rPh>
    <rPh sb="2" eb="4">
      <t>マヤ</t>
    </rPh>
    <phoneticPr fontId="3"/>
  </si>
  <si>
    <t>伊藤安佑子</t>
    <rPh sb="0" eb="2">
      <t>イトウ</t>
    </rPh>
    <rPh sb="2" eb="3">
      <t>アン</t>
    </rPh>
    <rPh sb="3" eb="4">
      <t>ユウ</t>
    </rPh>
    <rPh sb="4" eb="5">
      <t>コ</t>
    </rPh>
    <phoneticPr fontId="3"/>
  </si>
  <si>
    <t>三重県</t>
    <rPh sb="0" eb="3">
      <t>ミエケン</t>
    </rPh>
    <phoneticPr fontId="3"/>
  </si>
  <si>
    <t>山田　侑佳</t>
    <rPh sb="0" eb="2">
      <t>ヤマダ</t>
    </rPh>
    <rPh sb="3" eb="4">
      <t>ユウ</t>
    </rPh>
    <rPh sb="4" eb="5">
      <t>カ</t>
    </rPh>
    <phoneticPr fontId="3"/>
  </si>
  <si>
    <t>中川　華恵</t>
    <rPh sb="0" eb="2">
      <t>ナカガワ</t>
    </rPh>
    <rPh sb="3" eb="4">
      <t>ハナ</t>
    </rPh>
    <rPh sb="4" eb="5">
      <t>エ</t>
    </rPh>
    <phoneticPr fontId="3"/>
  </si>
  <si>
    <t>小島はるな</t>
    <rPh sb="0" eb="2">
      <t>コジマ</t>
    </rPh>
    <phoneticPr fontId="3"/>
  </si>
  <si>
    <t>齊藤　愛純</t>
    <rPh sb="0" eb="2">
      <t>サイトウ</t>
    </rPh>
    <rPh sb="3" eb="4">
      <t>アイ</t>
    </rPh>
    <rPh sb="4" eb="5">
      <t>ジュン</t>
    </rPh>
    <phoneticPr fontId="3"/>
  </si>
  <si>
    <t>水谷　麻椰</t>
    <rPh sb="0" eb="1">
      <t>ミズタニ</t>
    </rPh>
    <rPh sb="2" eb="4">
      <t>マヤ</t>
    </rPh>
    <phoneticPr fontId="3"/>
  </si>
  <si>
    <t>多湖　燿音</t>
    <rPh sb="0" eb="2">
      <t>タゴ</t>
    </rPh>
    <rPh sb="3" eb="4">
      <t>ヒカル</t>
    </rPh>
    <rPh sb="4" eb="5">
      <t>オト</t>
    </rPh>
    <phoneticPr fontId="3"/>
  </si>
  <si>
    <t>滋賀県</t>
    <rPh sb="0" eb="3">
      <t>シガケン</t>
    </rPh>
    <phoneticPr fontId="3"/>
  </si>
  <si>
    <t>藤井　七海</t>
    <rPh sb="0" eb="2">
      <t>フジイ</t>
    </rPh>
    <rPh sb="3" eb="4">
      <t>ナナ</t>
    </rPh>
    <rPh sb="4" eb="5">
      <t>ウミ</t>
    </rPh>
    <phoneticPr fontId="3"/>
  </si>
  <si>
    <t>倉田　悠玄</t>
    <rPh sb="0" eb="2">
      <t>クラタ</t>
    </rPh>
    <rPh sb="3" eb="4">
      <t>ユウ</t>
    </rPh>
    <rPh sb="4" eb="5">
      <t>ゲン</t>
    </rPh>
    <phoneticPr fontId="3"/>
  </si>
  <si>
    <t>佐々木はなり</t>
    <rPh sb="0" eb="3">
      <t>ササキ</t>
    </rPh>
    <phoneticPr fontId="3"/>
  </si>
  <si>
    <t>井上　　杏</t>
    <rPh sb="0" eb="2">
      <t>イノウエ</t>
    </rPh>
    <rPh sb="4" eb="5">
      <t>アン</t>
    </rPh>
    <phoneticPr fontId="3"/>
  </si>
  <si>
    <t>小阪優太朗</t>
    <rPh sb="0" eb="2">
      <t>コサカ</t>
    </rPh>
    <rPh sb="2" eb="5">
      <t>ユウタロウ</t>
    </rPh>
    <phoneticPr fontId="3"/>
  </si>
  <si>
    <t>竹原　優羽</t>
    <rPh sb="0" eb="1">
      <t>タケハラ</t>
    </rPh>
    <rPh sb="3" eb="4">
      <t>ユウ</t>
    </rPh>
    <rPh sb="4" eb="5">
      <t>ハネ</t>
    </rPh>
    <phoneticPr fontId="3"/>
  </si>
  <si>
    <t>京都府</t>
    <rPh sb="0" eb="2">
      <t>キョウト</t>
    </rPh>
    <rPh sb="2" eb="3">
      <t>フ</t>
    </rPh>
    <phoneticPr fontId="3"/>
  </si>
  <si>
    <t>棚野　莉子</t>
    <rPh sb="0" eb="2">
      <t>タナノ</t>
    </rPh>
    <rPh sb="3" eb="5">
      <t>リコ</t>
    </rPh>
    <phoneticPr fontId="3"/>
  </si>
  <si>
    <t>松下　　雅</t>
    <rPh sb="0" eb="2">
      <t>マツシタ</t>
    </rPh>
    <rPh sb="4" eb="5">
      <t>ミヤビ</t>
    </rPh>
    <phoneticPr fontId="3"/>
  </si>
  <si>
    <t>棚野　葵子</t>
    <rPh sb="0" eb="2">
      <t>タナノ</t>
    </rPh>
    <rPh sb="3" eb="4">
      <t>アオイ</t>
    </rPh>
    <rPh sb="4" eb="5">
      <t>コ</t>
    </rPh>
    <phoneticPr fontId="3"/>
  </si>
  <si>
    <t>岸本　桃果</t>
    <rPh sb="0" eb="2">
      <t>キシモト</t>
    </rPh>
    <rPh sb="3" eb="4">
      <t>モモ</t>
    </rPh>
    <rPh sb="4" eb="5">
      <t>カ</t>
    </rPh>
    <phoneticPr fontId="3"/>
  </si>
  <si>
    <t>佐藤　　希</t>
    <rPh sb="0" eb="2">
      <t>サトウ</t>
    </rPh>
    <rPh sb="4" eb="5">
      <t>キ</t>
    </rPh>
    <phoneticPr fontId="3"/>
  </si>
  <si>
    <t>宮本　　協</t>
    <rPh sb="0" eb="1">
      <t>ミヤモト</t>
    </rPh>
    <rPh sb="3" eb="4">
      <t>キョウ</t>
    </rPh>
    <phoneticPr fontId="3"/>
  </si>
  <si>
    <t>奈良県</t>
    <rPh sb="0" eb="3">
      <t>ナラケン</t>
    </rPh>
    <phoneticPr fontId="3"/>
  </si>
  <si>
    <t>松本　唯奈</t>
    <rPh sb="0" eb="2">
      <t>マツモト</t>
    </rPh>
    <rPh sb="3" eb="4">
      <t>ユイ</t>
    </rPh>
    <rPh sb="4" eb="5">
      <t>ナ</t>
    </rPh>
    <phoneticPr fontId="3"/>
  </si>
  <si>
    <t>堀内　優月</t>
    <rPh sb="0" eb="2">
      <t>ホリウチ</t>
    </rPh>
    <rPh sb="3" eb="4">
      <t>ユウ</t>
    </rPh>
    <rPh sb="4" eb="5">
      <t>ツキ</t>
    </rPh>
    <phoneticPr fontId="3"/>
  </si>
  <si>
    <t>山中　水葉　</t>
    <rPh sb="0" eb="2">
      <t>ヤマナカ</t>
    </rPh>
    <rPh sb="3" eb="4">
      <t>ミズ</t>
    </rPh>
    <rPh sb="4" eb="5">
      <t>ハ</t>
    </rPh>
    <phoneticPr fontId="3"/>
  </si>
  <si>
    <t>富増　彩七</t>
    <rPh sb="0" eb="2">
      <t>トミマス</t>
    </rPh>
    <rPh sb="3" eb="4">
      <t>サイ</t>
    </rPh>
    <rPh sb="4" eb="5">
      <t>ナナ</t>
    </rPh>
    <phoneticPr fontId="3"/>
  </si>
  <si>
    <t>中澤　伸哉</t>
    <rPh sb="0" eb="2">
      <t>ナカザワ</t>
    </rPh>
    <rPh sb="3" eb="5">
      <t>シンヤ</t>
    </rPh>
    <phoneticPr fontId="3"/>
  </si>
  <si>
    <t>村上　和香　</t>
    <rPh sb="0" eb="1">
      <t>ムラカミ</t>
    </rPh>
    <rPh sb="3" eb="5">
      <t>ワカ</t>
    </rPh>
    <phoneticPr fontId="3"/>
  </si>
  <si>
    <t>矢尾　恋寧</t>
    <rPh sb="0" eb="2">
      <t>ヤオ</t>
    </rPh>
    <rPh sb="3" eb="4">
      <t>コイ</t>
    </rPh>
    <rPh sb="4" eb="5">
      <t>ネイ</t>
    </rPh>
    <phoneticPr fontId="3"/>
  </si>
  <si>
    <t>福岡県</t>
    <rPh sb="0" eb="3">
      <t>フクオカケン</t>
    </rPh>
    <phoneticPr fontId="3"/>
  </si>
  <si>
    <t>自見　千夏</t>
    <rPh sb="0" eb="2">
      <t>ジミ</t>
    </rPh>
    <rPh sb="3" eb="5">
      <t>チナツ</t>
    </rPh>
    <phoneticPr fontId="3"/>
  </si>
  <si>
    <t>濱川　葵葉</t>
    <rPh sb="0" eb="2">
      <t>ハマカワ</t>
    </rPh>
    <rPh sb="3" eb="4">
      <t>アオイ</t>
    </rPh>
    <rPh sb="4" eb="5">
      <t>ハ</t>
    </rPh>
    <phoneticPr fontId="3"/>
  </si>
  <si>
    <t>天野　瑶子</t>
    <rPh sb="0" eb="2">
      <t>アマノ</t>
    </rPh>
    <rPh sb="3" eb="5">
      <t>ヨウコ</t>
    </rPh>
    <phoneticPr fontId="3"/>
  </si>
  <si>
    <t>石橋　京姫</t>
    <rPh sb="0" eb="2">
      <t>イシバシ</t>
    </rPh>
    <rPh sb="3" eb="4">
      <t>キョウ</t>
    </rPh>
    <rPh sb="4" eb="5">
      <t>ヒメ</t>
    </rPh>
    <phoneticPr fontId="3"/>
  </si>
  <si>
    <t>長谷川和奏</t>
    <rPh sb="0" eb="3">
      <t>ハセガワ</t>
    </rPh>
    <rPh sb="3" eb="5">
      <t>ワカナ</t>
    </rPh>
    <phoneticPr fontId="3"/>
  </si>
  <si>
    <t>中村　詩乃</t>
    <rPh sb="0" eb="1">
      <t>ナカムラ</t>
    </rPh>
    <rPh sb="2" eb="3">
      <t>シ</t>
    </rPh>
    <rPh sb="3" eb="4">
      <t>ノ</t>
    </rPh>
    <phoneticPr fontId="3"/>
  </si>
  <si>
    <t>原口音和子</t>
    <rPh sb="0" eb="2">
      <t>ハラグチ</t>
    </rPh>
    <rPh sb="2" eb="3">
      <t>オト</t>
    </rPh>
    <rPh sb="3" eb="5">
      <t>カズコ</t>
    </rPh>
    <phoneticPr fontId="3"/>
  </si>
  <si>
    <t>沖縄県</t>
    <rPh sb="0" eb="3">
      <t>オキナワケン</t>
    </rPh>
    <phoneticPr fontId="3"/>
  </si>
  <si>
    <t>本部　蓮樹</t>
    <rPh sb="0" eb="2">
      <t>モトブ</t>
    </rPh>
    <rPh sb="3" eb="4">
      <t>ハス</t>
    </rPh>
    <rPh sb="4" eb="5">
      <t>ジュ</t>
    </rPh>
    <phoneticPr fontId="3"/>
  </si>
  <si>
    <t>嘉手納杏合</t>
    <rPh sb="0" eb="3">
      <t>カデナ</t>
    </rPh>
    <rPh sb="3" eb="4">
      <t>アン</t>
    </rPh>
    <rPh sb="4" eb="5">
      <t>ア</t>
    </rPh>
    <phoneticPr fontId="3"/>
  </si>
  <si>
    <t>本部　蒼空</t>
    <rPh sb="0" eb="2">
      <t>モトブ</t>
    </rPh>
    <rPh sb="3" eb="4">
      <t>アオ</t>
    </rPh>
    <rPh sb="4" eb="5">
      <t>ソラ</t>
    </rPh>
    <phoneticPr fontId="3"/>
  </si>
  <si>
    <t>奥平琳之亮</t>
    <rPh sb="0" eb="2">
      <t>オクダイラ</t>
    </rPh>
    <rPh sb="2" eb="3">
      <t>リン</t>
    </rPh>
    <rPh sb="3" eb="4">
      <t>ノ</t>
    </rPh>
    <rPh sb="4" eb="5">
      <t>リョウ</t>
    </rPh>
    <phoneticPr fontId="3"/>
  </si>
  <si>
    <t>A1</t>
    <phoneticPr fontId="1"/>
  </si>
  <si>
    <t>A2</t>
    <phoneticPr fontId="1"/>
  </si>
  <si>
    <t>B3</t>
    <phoneticPr fontId="1"/>
  </si>
  <si>
    <t>B4</t>
    <phoneticPr fontId="1"/>
  </si>
  <si>
    <t>C5</t>
    <phoneticPr fontId="1"/>
  </si>
  <si>
    <t>C6</t>
    <phoneticPr fontId="1"/>
  </si>
  <si>
    <t>D7</t>
    <phoneticPr fontId="1"/>
  </si>
  <si>
    <t>D8</t>
    <phoneticPr fontId="1"/>
  </si>
  <si>
    <t>E9</t>
    <phoneticPr fontId="1"/>
  </si>
  <si>
    <t>E10</t>
    <phoneticPr fontId="1"/>
  </si>
  <si>
    <t>勝者</t>
    <rPh sb="0" eb="2">
      <t>ショウシャ</t>
    </rPh>
    <phoneticPr fontId="1"/>
  </si>
  <si>
    <t>枚数差</t>
    <rPh sb="0" eb="3">
      <t>マイスウサ</t>
    </rPh>
    <phoneticPr fontId="1"/>
  </si>
  <si>
    <t>１回戦</t>
    <rPh sb="1" eb="3">
      <t>カイセン</t>
    </rPh>
    <phoneticPr fontId="1"/>
  </si>
  <si>
    <t>→</t>
    <phoneticPr fontId="1"/>
  </si>
  <si>
    <t>１回戦入力</t>
    <rPh sb="1" eb="3">
      <t>カイセン</t>
    </rPh>
    <rPh sb="3" eb="5">
      <t>ニュウリョク</t>
    </rPh>
    <phoneticPr fontId="1"/>
  </si>
  <si>
    <t>基本的にいじる必要がないシート</t>
    <rPh sb="0" eb="3">
      <t>キホンテキ</t>
    </rPh>
    <rPh sb="7" eb="9">
      <t>ヒツヨウ</t>
    </rPh>
    <phoneticPr fontId="1"/>
  </si>
  <si>
    <t>ここに入力します。Vlookup関数で、赤いシートを参照しています。</t>
    <rPh sb="3" eb="5">
      <t>ニュウリョク</t>
    </rPh>
    <rPh sb="16" eb="18">
      <t>カンスウ</t>
    </rPh>
    <rPh sb="20" eb="21">
      <t>アカ</t>
    </rPh>
    <rPh sb="26" eb="28">
      <t>サンショウ</t>
    </rPh>
    <phoneticPr fontId="1"/>
  </si>
  <si>
    <t>個人ID</t>
    <rPh sb="0" eb="2">
      <t>コジン</t>
    </rPh>
    <phoneticPr fontId="1"/>
  </si>
  <si>
    <t>県ID</t>
    <rPh sb="0" eb="1">
      <t>ケン</t>
    </rPh>
    <phoneticPr fontId="1"/>
  </si>
  <si>
    <t>実際に数字を入れてくださればわかるかと思いますが、将順と名前が出てくるようになってるはずです。</t>
    <rPh sb="0" eb="2">
      <t>ジッサイ</t>
    </rPh>
    <rPh sb="3" eb="5">
      <t>スウジ</t>
    </rPh>
    <rPh sb="6" eb="7">
      <t>イ</t>
    </rPh>
    <rPh sb="19" eb="20">
      <t>オモ</t>
    </rPh>
    <rPh sb="25" eb="27">
      <t>ショウジュン</t>
    </rPh>
    <rPh sb="28" eb="30">
      <t>ナマエ</t>
    </rPh>
    <rPh sb="31" eb="32">
      <t>デ</t>
    </rPh>
    <phoneticPr fontId="1"/>
  </si>
  <si>
    <t>vlookup関数とか初めて使ったものが多いので、（そもそも私はExcelが得意ではないので）、全然きれいではないですが、いい具合に使っていただけると助かります</t>
    <rPh sb="7" eb="9">
      <t>カンスウ</t>
    </rPh>
    <rPh sb="11" eb="12">
      <t>ハジ</t>
    </rPh>
    <rPh sb="14" eb="15">
      <t>ツカ</t>
    </rPh>
    <rPh sb="20" eb="21">
      <t>オオ</t>
    </rPh>
    <rPh sb="30" eb="31">
      <t>ワタシ</t>
    </rPh>
    <rPh sb="38" eb="40">
      <t>トクイ</t>
    </rPh>
    <rPh sb="48" eb="50">
      <t>ゼンゼン</t>
    </rPh>
    <rPh sb="63" eb="65">
      <t>グアイ</t>
    </rPh>
    <rPh sb="66" eb="67">
      <t>ツカ</t>
    </rPh>
    <rPh sb="75" eb="76">
      <t>タス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</si>
  <si>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赤シート</t>
    </r>
    <r>
      <rPr>
        <sz val="11"/>
        <color theme="1"/>
        <rFont val="游ゴシック"/>
        <family val="2"/>
        <charset val="128"/>
        <scheme val="minor"/>
      </rPr>
      <t>の将順をいじれば、当日の将順変更にも対応できると思います。IDを直すか、将順をいじるか。
将順をいじってID据え置きの方が楽かなとは思います。</t>
    </r>
    <rPh sb="0" eb="1">
      <t>アカ</t>
    </rPh>
    <rPh sb="5" eb="6">
      <t>ショウ</t>
    </rPh>
    <rPh sb="6" eb="7">
      <t>ジュン</t>
    </rPh>
    <rPh sb="13" eb="15">
      <t>トウジツ</t>
    </rPh>
    <rPh sb="16" eb="18">
      <t>ショウジュン</t>
    </rPh>
    <rPh sb="18" eb="20">
      <t>ヘンコウ</t>
    </rPh>
    <rPh sb="22" eb="24">
      <t>タイオウ</t>
    </rPh>
    <rPh sb="28" eb="29">
      <t>オモ</t>
    </rPh>
    <rPh sb="36" eb="37">
      <t>ナオ</t>
    </rPh>
    <rPh sb="40" eb="42">
      <t>ショウジュン</t>
    </rPh>
    <rPh sb="49" eb="51">
      <t>ショウジュン</t>
    </rPh>
    <rPh sb="58" eb="59">
      <t>ス</t>
    </rPh>
    <rPh sb="60" eb="61">
      <t>オ</t>
    </rPh>
    <rPh sb="63" eb="64">
      <t>ホウ</t>
    </rPh>
    <rPh sb="65" eb="66">
      <t>ラク</t>
    </rPh>
    <rPh sb="70" eb="71">
      <t>オモ</t>
    </rPh>
    <phoneticPr fontId="1"/>
  </si>
  <si>
    <t>以上です。よろしくおねがいします！</t>
    <rPh sb="0" eb="2">
      <t>イジョウ</t>
    </rPh>
    <phoneticPr fontId="1"/>
  </si>
  <si>
    <t>ファイルのコピーは取ってあるので、このファイルはどれだけいじってもらっても大丈夫です。
書式の設定とかはできていないので、気になるところがあったら適宜修正いただけると助かります。</t>
    <rPh sb="9" eb="10">
      <t>ト</t>
    </rPh>
    <rPh sb="37" eb="40">
      <t>ダイジョウブ</t>
    </rPh>
    <rPh sb="44" eb="46">
      <t>ショシキ</t>
    </rPh>
    <rPh sb="47" eb="49">
      <t>セッテイ</t>
    </rPh>
    <rPh sb="61" eb="62">
      <t>キ</t>
    </rPh>
    <rPh sb="73" eb="75">
      <t>テキギ</t>
    </rPh>
    <rPh sb="75" eb="77">
      <t>シュウセイ</t>
    </rPh>
    <rPh sb="83" eb="84">
      <t>タス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</si>
  <si>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ここの欄は、左（黄色）の人が勝ったら１を、右（緑）の人が勝ったら２を入れてください</t>
    </r>
    <r>
      <rPr>
        <sz val="11"/>
        <color theme="1"/>
        <rFont val="游ゴシック"/>
        <family val="2"/>
        <charset val="128"/>
        <scheme val="minor"/>
      </rPr>
      <t xml:space="preserve">
それに対応して、</t>
    </r>
    <r>
      <rPr>
        <sz val="11"/>
        <color rgb="FFFFC000"/>
        <rFont val="游ゴシック"/>
        <family val="3"/>
        <charset val="128"/>
        <scheme val="minor"/>
      </rPr>
      <t>黄色シート</t>
    </r>
    <r>
      <rPr>
        <sz val="11"/>
        <color theme="1"/>
        <rFont val="游ゴシック"/>
        <family val="2"/>
        <charset val="128"/>
        <scheme val="minor"/>
      </rPr>
      <t>に○×が入力されるようになっています。
If関数で入れてるのですが、使い方へたくそなので見にくくてすみません。</t>
    </r>
    <rPh sb="3" eb="4">
      <t>ラン</t>
    </rPh>
    <rPh sb="6" eb="7">
      <t>ヒダリ</t>
    </rPh>
    <rPh sb="8" eb="10">
      <t>キイロ</t>
    </rPh>
    <rPh sb="12" eb="13">
      <t>ヒト</t>
    </rPh>
    <rPh sb="14" eb="15">
      <t>カ</t>
    </rPh>
    <rPh sb="21" eb="22">
      <t>ミギ</t>
    </rPh>
    <rPh sb="23" eb="24">
      <t>ミドリ</t>
    </rPh>
    <rPh sb="26" eb="27">
      <t>ヒト</t>
    </rPh>
    <rPh sb="28" eb="29">
      <t>カ</t>
    </rPh>
    <rPh sb="34" eb="35">
      <t>イ</t>
    </rPh>
    <rPh sb="45" eb="47">
      <t>タイオウ</t>
    </rPh>
    <rPh sb="50" eb="52">
      <t>キイロ</t>
    </rPh>
    <rPh sb="59" eb="61">
      <t>ニュウリョク</t>
    </rPh>
    <rPh sb="77" eb="79">
      <t>カンスウ</t>
    </rPh>
    <rPh sb="80" eb="81">
      <t>イ</t>
    </rPh>
    <rPh sb="89" eb="90">
      <t>ツカ</t>
    </rPh>
    <rPh sb="91" eb="92">
      <t>カタ</t>
    </rPh>
    <rPh sb="99" eb="100">
      <t>ミ</t>
    </rPh>
    <phoneticPr fontId="1"/>
  </si>
  <si>
    <r>
      <t>←</t>
    </r>
    <r>
      <rPr>
        <b/>
        <u/>
        <sz val="11"/>
        <color theme="1"/>
        <rFont val="游ゴシック"/>
        <family val="3"/>
        <charset val="128"/>
        <scheme val="minor"/>
      </rPr>
      <t>ここに、対戦相手同士のIDを打ちます。</t>
    </r>
    <r>
      <rPr>
        <sz val="11"/>
        <color theme="1"/>
        <rFont val="游ゴシック"/>
        <family val="2"/>
        <charset val="128"/>
        <scheme val="minor"/>
      </rPr>
      <t>基本的に「県の数字＋将順」になってます。
詳しくは赤いシート参照。もし</t>
    </r>
    <r>
      <rPr>
        <sz val="11"/>
        <color rgb="FFFF0000"/>
        <rFont val="游ゴシック"/>
        <family val="3"/>
        <charset val="128"/>
        <scheme val="minor"/>
      </rPr>
      <t>赤シート</t>
    </r>
    <r>
      <rPr>
        <sz val="11"/>
        <color theme="1"/>
        <rFont val="游ゴシック"/>
        <family val="2"/>
        <charset val="128"/>
        <scheme val="minor"/>
      </rPr>
      <t>が間違ってたら直していただいて大丈夫です。</t>
    </r>
    <rPh sb="5" eb="11">
      <t>タイセンアイテドウシ</t>
    </rPh>
    <rPh sb="15" eb="16">
      <t>ウ</t>
    </rPh>
    <rPh sb="20" eb="23">
      <t>キホンテキ</t>
    </rPh>
    <rPh sb="25" eb="26">
      <t>ケン</t>
    </rPh>
    <rPh sb="27" eb="29">
      <t>スウジ</t>
    </rPh>
    <rPh sb="30" eb="31">
      <t>ショウ</t>
    </rPh>
    <rPh sb="31" eb="32">
      <t>ジュン</t>
    </rPh>
    <rPh sb="41" eb="42">
      <t>クワ</t>
    </rPh>
    <rPh sb="45" eb="46">
      <t>アカ</t>
    </rPh>
    <rPh sb="50" eb="52">
      <t>サンショウ</t>
    </rPh>
    <rPh sb="55" eb="56">
      <t>アカ</t>
    </rPh>
    <rPh sb="60" eb="62">
      <t>マチガ</t>
    </rPh>
    <rPh sb="66" eb="67">
      <t>ナオ</t>
    </rPh>
    <rPh sb="74" eb="77">
      <t>ダイジョウブ</t>
    </rPh>
    <phoneticPr fontId="1"/>
  </si>
  <si>
    <r>
      <t>↑これで</t>
    </r>
    <r>
      <rPr>
        <sz val="11"/>
        <color rgb="FFFFC000"/>
        <rFont val="游ゴシック"/>
        <family val="3"/>
        <charset val="128"/>
        <scheme val="minor"/>
      </rPr>
      <t>黄色シート</t>
    </r>
    <r>
      <rPr>
        <sz val="11"/>
        <color theme="1"/>
        <rFont val="游ゴシック"/>
        <family val="2"/>
        <charset val="128"/>
        <scheme val="minor"/>
      </rPr>
      <t>に記入された○の数をcountif使って、何対何かを出しています。
これまた使い方が下手なので、</t>
    </r>
    <r>
      <rPr>
        <b/>
        <u/>
        <sz val="11"/>
        <color theme="1"/>
        <rFont val="游ゴシック"/>
        <family val="3"/>
        <charset val="128"/>
        <scheme val="minor"/>
      </rPr>
      <t>参照する用の○を、表の下の方に置いてます。変な○があるかもしれませんが、消さないでください。</t>
    </r>
    <r>
      <rPr>
        <sz val="11"/>
        <color theme="1"/>
        <rFont val="游ゴシック"/>
        <family val="2"/>
        <charset val="128"/>
        <scheme val="minor"/>
      </rPr>
      <t>それか、他のを参照先に設定するようにお願いします。</t>
    </r>
    <rPh sb="4" eb="6">
      <t>キイロ</t>
    </rPh>
    <rPh sb="10" eb="12">
      <t>キニュウ</t>
    </rPh>
    <rPh sb="17" eb="18">
      <t>カズ</t>
    </rPh>
    <rPh sb="26" eb="27">
      <t>ツカ</t>
    </rPh>
    <rPh sb="30" eb="32">
      <t>ナンタイ</t>
    </rPh>
    <rPh sb="32" eb="33">
      <t>ナニ</t>
    </rPh>
    <rPh sb="35" eb="36">
      <t>ダ</t>
    </rPh>
    <rPh sb="47" eb="48">
      <t>ツカ</t>
    </rPh>
    <rPh sb="49" eb="50">
      <t>カタ</t>
    </rPh>
    <rPh sb="51" eb="53">
      <t>ヘタ</t>
    </rPh>
    <rPh sb="57" eb="59">
      <t>サンショウ</t>
    </rPh>
    <rPh sb="61" eb="62">
      <t>ヨウ</t>
    </rPh>
    <rPh sb="66" eb="67">
      <t>ヒョウ</t>
    </rPh>
    <rPh sb="68" eb="69">
      <t>シタ</t>
    </rPh>
    <rPh sb="70" eb="71">
      <t>ホウ</t>
    </rPh>
    <rPh sb="72" eb="73">
      <t>オ</t>
    </rPh>
    <rPh sb="78" eb="79">
      <t>ヘン</t>
    </rPh>
    <rPh sb="93" eb="94">
      <t>ケ</t>
    </rPh>
    <rPh sb="107" eb="108">
      <t>ホカ</t>
    </rPh>
    <rPh sb="110" eb="113">
      <t>サンショウサキ</t>
    </rPh>
    <rPh sb="114" eb="116">
      <t>セッテイ</t>
    </rPh>
    <rPh sb="122" eb="123">
      <t>ネガ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</si>
  <si>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枚数差を数字で入力します。</t>
    </r>
    <r>
      <rPr>
        <sz val="11"/>
        <color theme="1"/>
        <rFont val="游ゴシック"/>
        <family val="2"/>
        <charset val="128"/>
        <scheme val="minor"/>
      </rPr>
      <t>そのまま反映されるはずです</t>
    </r>
    <rPh sb="0" eb="3">
      <t>マイスウサ</t>
    </rPh>
    <rPh sb="4" eb="6">
      <t>スウジ</t>
    </rPh>
    <rPh sb="7" eb="9">
      <t>ニュウリョク</t>
    </rPh>
    <rPh sb="17" eb="19">
      <t>ハンエイ</t>
    </rPh>
    <phoneticPr fontId="1"/>
  </si>
  <si>
    <r>
      <t>←県の名前を入れることをすっかり忘れていたため、急遽突っ込んだ欄です。</t>
    </r>
    <r>
      <rPr>
        <b/>
        <u/>
        <sz val="11"/>
        <color theme="1"/>
        <rFont val="游ゴシック"/>
        <family val="3"/>
        <charset val="128"/>
        <scheme val="minor"/>
      </rPr>
      <t>県の数字を入れれば、反映されます。</t>
    </r>
    <r>
      <rPr>
        <sz val="11"/>
        <color theme="1"/>
        <rFont val="游ゴシック"/>
        <family val="2"/>
        <charset val="128"/>
        <scheme val="minor"/>
      </rPr>
      <t>参照先は</t>
    </r>
    <r>
      <rPr>
        <sz val="11"/>
        <color rgb="FFFF0000"/>
        <rFont val="游ゴシック"/>
        <family val="3"/>
        <charset val="128"/>
        <scheme val="minor"/>
      </rPr>
      <t>赤シート</t>
    </r>
    <r>
      <rPr>
        <sz val="11"/>
        <color theme="1"/>
        <rFont val="游ゴシック"/>
        <family val="2"/>
        <charset val="128"/>
        <scheme val="minor"/>
      </rPr>
      <t>の右のほうの欄です。</t>
    </r>
    <rPh sb="1" eb="2">
      <t>ケン</t>
    </rPh>
    <rPh sb="3" eb="5">
      <t>ナマエ</t>
    </rPh>
    <rPh sb="6" eb="7">
      <t>イ</t>
    </rPh>
    <rPh sb="16" eb="17">
      <t>ワス</t>
    </rPh>
    <rPh sb="24" eb="26">
      <t>キュウキョ</t>
    </rPh>
    <rPh sb="26" eb="27">
      <t>ツ</t>
    </rPh>
    <rPh sb="28" eb="29">
      <t>コ</t>
    </rPh>
    <rPh sb="31" eb="32">
      <t>ラン</t>
    </rPh>
    <rPh sb="35" eb="36">
      <t>ケン</t>
    </rPh>
    <rPh sb="37" eb="39">
      <t>スウジ</t>
    </rPh>
    <rPh sb="40" eb="41">
      <t>イ</t>
    </rPh>
    <rPh sb="45" eb="47">
      <t>ハンエイ</t>
    </rPh>
    <rPh sb="52" eb="54">
      <t>サンショウ</t>
    </rPh>
    <rPh sb="54" eb="55">
      <t>サキ</t>
    </rPh>
    <rPh sb="56" eb="57">
      <t>アカ</t>
    </rPh>
    <rPh sb="61" eb="62">
      <t>ミギ</t>
    </rPh>
    <rPh sb="66" eb="67">
      <t>ラン</t>
    </rPh>
    <phoneticPr fontId="1"/>
  </si>
  <si>
    <t>不</t>
    <rPh sb="0" eb="1">
      <t>フ</t>
    </rPh>
    <phoneticPr fontId="1"/>
  </si>
  <si>
    <t>優  勝</t>
    <rPh sb="0" eb="1">
      <t>ユウ</t>
    </rPh>
    <rPh sb="3" eb="4">
      <t>カチ</t>
    </rPh>
    <phoneticPr fontId="3"/>
  </si>
  <si>
    <t>京都府</t>
    <rPh sb="0" eb="3">
      <t>キョウトフ</t>
    </rPh>
    <phoneticPr fontId="3"/>
  </si>
  <si>
    <t>主将</t>
    <rPh sb="0" eb="2">
      <t>シュショウ</t>
    </rPh>
    <phoneticPr fontId="3"/>
  </si>
  <si>
    <t>副将</t>
    <rPh sb="0" eb="1">
      <t>フク</t>
    </rPh>
    <phoneticPr fontId="3"/>
  </si>
  <si>
    <t>三将</t>
    <rPh sb="0" eb="1">
      <t>サン</t>
    </rPh>
    <phoneticPr fontId="3"/>
  </si>
  <si>
    <t>四将</t>
    <rPh sb="0" eb="1">
      <t>ヨン</t>
    </rPh>
    <phoneticPr fontId="3"/>
  </si>
  <si>
    <t>五将</t>
    <rPh sb="0" eb="1">
      <t>ゴ</t>
    </rPh>
    <phoneticPr fontId="3"/>
  </si>
  <si>
    <t>六将</t>
    <rPh sb="0" eb="1">
      <t>ロク</t>
    </rPh>
    <phoneticPr fontId="3"/>
  </si>
  <si>
    <t>準優勝</t>
    <rPh sb="0" eb="3">
      <t>ジュンユウショウ</t>
    </rPh>
    <phoneticPr fontId="3"/>
  </si>
  <si>
    <t>七将</t>
    <rPh sb="0" eb="1">
      <t>ナナ</t>
    </rPh>
    <rPh sb="1" eb="2">
      <t>マサル</t>
    </rPh>
    <phoneticPr fontId="3"/>
  </si>
  <si>
    <t>３  位</t>
    <rPh sb="3" eb="4">
      <t>イ</t>
    </rPh>
    <phoneticPr fontId="3"/>
  </si>
  <si>
    <t>４  位</t>
    <rPh sb="3" eb="4">
      <t>イ</t>
    </rPh>
    <phoneticPr fontId="3"/>
  </si>
  <si>
    <t>決　勝　ト　ー　ナ　メ　ン　ト</t>
    <rPh sb="0" eb="1">
      <t>ケツ</t>
    </rPh>
    <rPh sb="2" eb="3">
      <t>カチ</t>
    </rPh>
    <phoneticPr fontId="3"/>
  </si>
  <si>
    <t>宮城県</t>
    <rPh sb="0" eb="2">
      <t>ミヤギ</t>
    </rPh>
    <rPh sb="2" eb="3">
      <t>チバケン</t>
    </rPh>
    <phoneticPr fontId="3"/>
  </si>
  <si>
    <t>埼玉県</t>
    <rPh sb="0" eb="2">
      <t>サイタマ</t>
    </rPh>
    <rPh sb="2" eb="3">
      <t>チバケン</t>
    </rPh>
    <phoneticPr fontId="3"/>
  </si>
  <si>
    <t>優勝</t>
    <rPh sb="0" eb="2">
      <t>ユウショウ</t>
    </rPh>
    <phoneticPr fontId="3"/>
  </si>
  <si>
    <t>準優勝</t>
    <rPh sb="0" eb="1">
      <t>ジュン</t>
    </rPh>
    <rPh sb="1" eb="3">
      <t>ユウショウ</t>
    </rPh>
    <phoneticPr fontId="3"/>
  </si>
  <si>
    <t>７</t>
    <phoneticPr fontId="3"/>
  </si>
  <si>
    <t>３　位　決　定　戦</t>
    <rPh sb="2" eb="3">
      <t>イ</t>
    </rPh>
    <rPh sb="4" eb="5">
      <t>ケツ</t>
    </rPh>
    <rPh sb="6" eb="7">
      <t>サダム</t>
    </rPh>
    <rPh sb="8" eb="9">
      <t>イクサ</t>
    </rPh>
    <phoneticPr fontId="3"/>
  </si>
  <si>
    <t>リ　ー　グ　戦　組　合　せ　表</t>
    <rPh sb="6" eb="7">
      <t>セン</t>
    </rPh>
    <rPh sb="8" eb="9">
      <t>クミ</t>
    </rPh>
    <rPh sb="10" eb="11">
      <t>ゴウ</t>
    </rPh>
    <rPh sb="14" eb="15">
      <t>ヒョウ</t>
    </rPh>
    <phoneticPr fontId="3"/>
  </si>
  <si>
    <t>Ａ１</t>
    <phoneticPr fontId="3"/>
  </si>
  <si>
    <t>福井県</t>
    <rPh sb="0" eb="2">
      <t>フクイ</t>
    </rPh>
    <rPh sb="2" eb="3">
      <t>ケン</t>
    </rPh>
    <phoneticPr fontId="3"/>
  </si>
  <si>
    <t>Ｂ１</t>
    <phoneticPr fontId="3"/>
  </si>
  <si>
    <t>Ａ２</t>
  </si>
  <si>
    <t>Ｂ２</t>
  </si>
  <si>
    <t>Ａ３</t>
  </si>
  <si>
    <t>Ｂ３</t>
  </si>
  <si>
    <t>長野県</t>
    <rPh sb="0" eb="2">
      <t>ナガノ</t>
    </rPh>
    <rPh sb="2" eb="3">
      <t>ケン</t>
    </rPh>
    <phoneticPr fontId="3"/>
  </si>
  <si>
    <t>Ａ４</t>
  </si>
  <si>
    <t>Ｂ４</t>
  </si>
  <si>
    <t>静岡県</t>
    <rPh sb="0" eb="2">
      <t>シズオカ</t>
    </rPh>
    <rPh sb="2" eb="3">
      <t>ケン</t>
    </rPh>
    <phoneticPr fontId="3"/>
  </si>
  <si>
    <t>Ｃ１</t>
    <phoneticPr fontId="3"/>
  </si>
  <si>
    <t>Ｄ１</t>
    <phoneticPr fontId="3"/>
  </si>
  <si>
    <t>Ｃ２</t>
    <phoneticPr fontId="3"/>
  </si>
  <si>
    <t>Ｄ２</t>
    <phoneticPr fontId="3"/>
  </si>
  <si>
    <t>Ｃ３</t>
    <phoneticPr fontId="3"/>
  </si>
  <si>
    <t>石川県</t>
    <rPh sb="0" eb="3">
      <t>イシカワケン</t>
    </rPh>
    <phoneticPr fontId="3"/>
  </si>
  <si>
    <t>Ｄ３</t>
    <phoneticPr fontId="3"/>
  </si>
  <si>
    <t>Ｃ４</t>
    <phoneticPr fontId="3"/>
  </si>
  <si>
    <t>茨城県</t>
    <rPh sb="0" eb="2">
      <t>イバラギ</t>
    </rPh>
    <rPh sb="2" eb="3">
      <t>ケン</t>
    </rPh>
    <phoneticPr fontId="3"/>
  </si>
  <si>
    <t>Ｄ４</t>
    <phoneticPr fontId="3"/>
  </si>
  <si>
    <t>Ｅ１</t>
    <phoneticPr fontId="3"/>
  </si>
  <si>
    <t>Ｅ２</t>
    <phoneticPr fontId="3"/>
  </si>
  <si>
    <t>Ｅ３</t>
    <phoneticPr fontId="3"/>
  </si>
  <si>
    <t>予　選　・　Ａ　ブ　ロ　ッ　ク　星　取　表</t>
    <rPh sb="0" eb="1">
      <t>ヨ</t>
    </rPh>
    <rPh sb="2" eb="3">
      <t>セン</t>
    </rPh>
    <rPh sb="16" eb="17">
      <t>ホシ</t>
    </rPh>
    <rPh sb="18" eb="19">
      <t>トリ</t>
    </rPh>
    <rPh sb="20" eb="21">
      <t>オモテ</t>
    </rPh>
    <phoneticPr fontId="3"/>
  </si>
  <si>
    <t>〇</t>
    <phoneticPr fontId="3"/>
  </si>
  <si>
    <t>チーム</t>
    <phoneticPr fontId="3"/>
  </si>
  <si>
    <t>Ａ２</t>
    <phoneticPr fontId="3"/>
  </si>
  <si>
    <t>Ａ３</t>
    <phoneticPr fontId="3"/>
  </si>
  <si>
    <t>Ａ４</t>
    <phoneticPr fontId="3"/>
  </si>
  <si>
    <t>勝点</t>
    <rPh sb="0" eb="1">
      <t>カチ</t>
    </rPh>
    <rPh sb="1" eb="2">
      <t>テン</t>
    </rPh>
    <phoneticPr fontId="3"/>
  </si>
  <si>
    <t>勝数</t>
    <rPh sb="0" eb="1">
      <t>カチ</t>
    </rPh>
    <rPh sb="1" eb="2">
      <t>スウ</t>
    </rPh>
    <phoneticPr fontId="3"/>
  </si>
  <si>
    <t>順位</t>
    <rPh sb="0" eb="2">
      <t>ジュンイ</t>
    </rPh>
    <phoneticPr fontId="3"/>
  </si>
  <si>
    <t>勝負</t>
    <rPh sb="0" eb="2">
      <t>ショウブ</t>
    </rPh>
    <phoneticPr fontId="3"/>
  </si>
  <si>
    <t>X</t>
    <phoneticPr fontId="3"/>
  </si>
  <si>
    <t>予　選　・　B　ブ　ロ　ッ　ク　星　取　表</t>
    <rPh sb="0" eb="1">
      <t>ヨ</t>
    </rPh>
    <rPh sb="2" eb="3">
      <t>セン</t>
    </rPh>
    <rPh sb="16" eb="17">
      <t>ホシ</t>
    </rPh>
    <rPh sb="18" eb="19">
      <t>トリ</t>
    </rPh>
    <rPh sb="20" eb="21">
      <t>オモテ</t>
    </rPh>
    <phoneticPr fontId="3"/>
  </si>
  <si>
    <t>B１</t>
    <phoneticPr fontId="3"/>
  </si>
  <si>
    <t>B２</t>
    <phoneticPr fontId="3"/>
  </si>
  <si>
    <t>B３</t>
    <phoneticPr fontId="3"/>
  </si>
  <si>
    <t>B４</t>
    <phoneticPr fontId="3"/>
  </si>
  <si>
    <t>予　選　・　C　ブ　ロ　ッ　ク　星　取　表</t>
    <rPh sb="0" eb="1">
      <t>ヨ</t>
    </rPh>
    <rPh sb="2" eb="3">
      <t>セン</t>
    </rPh>
    <rPh sb="16" eb="17">
      <t>ホシ</t>
    </rPh>
    <rPh sb="18" eb="19">
      <t>トリ</t>
    </rPh>
    <rPh sb="20" eb="21">
      <t>オモテ</t>
    </rPh>
    <phoneticPr fontId="3"/>
  </si>
  <si>
    <t>C１</t>
    <phoneticPr fontId="3"/>
  </si>
  <si>
    <t>C２</t>
    <phoneticPr fontId="3"/>
  </si>
  <si>
    <t>C３</t>
    <phoneticPr fontId="3"/>
  </si>
  <si>
    <t>C４</t>
    <phoneticPr fontId="3"/>
  </si>
  <si>
    <t>予　選　・　D　ブ　ロ　ッ　ク　星　取　表</t>
    <rPh sb="0" eb="1">
      <t>ヨ</t>
    </rPh>
    <rPh sb="2" eb="3">
      <t>セン</t>
    </rPh>
    <rPh sb="16" eb="17">
      <t>ホシ</t>
    </rPh>
    <rPh sb="18" eb="19">
      <t>トリ</t>
    </rPh>
    <rPh sb="20" eb="21">
      <t>オモテ</t>
    </rPh>
    <phoneticPr fontId="3"/>
  </si>
  <si>
    <t>D１</t>
    <phoneticPr fontId="3"/>
  </si>
  <si>
    <t>D２</t>
    <phoneticPr fontId="3"/>
  </si>
  <si>
    <t>D３</t>
    <phoneticPr fontId="3"/>
  </si>
  <si>
    <t>D４</t>
    <phoneticPr fontId="3"/>
  </si>
  <si>
    <t>予　選　・　E　ブ　ロ　ッ　ク　星　取　表</t>
    <rPh sb="0" eb="1">
      <t>ヨ</t>
    </rPh>
    <rPh sb="2" eb="3">
      <t>セン</t>
    </rPh>
    <rPh sb="16" eb="17">
      <t>ホシ</t>
    </rPh>
    <rPh sb="18" eb="19">
      <t>トリ</t>
    </rPh>
    <rPh sb="20" eb="21">
      <t>オモテ</t>
    </rPh>
    <phoneticPr fontId="3"/>
  </si>
  <si>
    <t>E１</t>
    <phoneticPr fontId="3"/>
  </si>
  <si>
    <t>E２</t>
    <phoneticPr fontId="3"/>
  </si>
  <si>
    <t>E３</t>
    <phoneticPr fontId="3"/>
  </si>
  <si>
    <t>大阪府</t>
    <rPh sb="0" eb="3">
      <t>オオサカフ</t>
    </rPh>
    <phoneticPr fontId="3"/>
  </si>
  <si>
    <t>読手</t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</si>
  <si>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</si>
  <si>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</si>
  <si>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</si>
  <si>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</si>
  <si>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</si>
  <si>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</si>
  <si>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準々決勝</t>
    <rPh sb="0" eb="1">
      <t>ジュン</t>
    </rPh>
    <rPh sb="2" eb="4">
      <t>ケッショウ</t>
    </rPh>
    <phoneticPr fontId="1"/>
  </si>
  <si>
    <t>準決勝</t>
    <rPh sb="0" eb="1">
      <t>ジュン</t>
    </rPh>
    <rPh sb="1" eb="3">
      <t>ケッショウ</t>
    </rPh>
    <phoneticPr fontId="1"/>
  </si>
  <si>
    <t>決勝・３位決定戦</t>
    <rPh sb="0" eb="2">
      <t>ケッショウ</t>
    </rPh>
    <rPh sb="4" eb="5">
      <t>イ</t>
    </rPh>
    <rPh sb="5" eb="8">
      <t>ケッテイセン</t>
    </rPh>
    <phoneticPr fontId="1"/>
  </si>
  <si>
    <t>予選リーグ１回戦</t>
    <rPh sb="0" eb="2">
      <t>ヨセン</t>
    </rPh>
    <phoneticPr fontId="1"/>
  </si>
  <si>
    <t>予選リーグ２回戦</t>
    <rPh sb="0" eb="2">
      <t>ヨセン</t>
    </rPh>
    <phoneticPr fontId="1"/>
  </si>
  <si>
    <t>予選リーグ３回戦</t>
    <rPh sb="0" eb="2">
      <t>ヨセン</t>
    </rPh>
    <phoneticPr fontId="1"/>
  </si>
  <si>
    <t>F１</t>
    <phoneticPr fontId="3"/>
  </si>
  <si>
    <t>F２</t>
  </si>
  <si>
    <t>F３</t>
  </si>
  <si>
    <t>G１</t>
    <phoneticPr fontId="3"/>
  </si>
  <si>
    <t>G２</t>
  </si>
  <si>
    <t>G３</t>
  </si>
  <si>
    <t>予　選　・　F　ブ　ロ　ッ　ク　星　取　表</t>
    <rPh sb="0" eb="1">
      <t>ヨ</t>
    </rPh>
    <rPh sb="2" eb="3">
      <t>セン</t>
    </rPh>
    <rPh sb="16" eb="17">
      <t>ホシ</t>
    </rPh>
    <rPh sb="18" eb="19">
      <t>トリ</t>
    </rPh>
    <rPh sb="20" eb="21">
      <t>オモテ</t>
    </rPh>
    <phoneticPr fontId="3"/>
  </si>
  <si>
    <t>F２</t>
    <phoneticPr fontId="3"/>
  </si>
  <si>
    <t>F３</t>
    <phoneticPr fontId="3"/>
  </si>
  <si>
    <t>予　選　・　G　ブ　ロ　ッ　ク　星　取　表</t>
    <rPh sb="0" eb="1">
      <t>ヨ</t>
    </rPh>
    <rPh sb="2" eb="3">
      <t>セン</t>
    </rPh>
    <rPh sb="16" eb="17">
      <t>ホシ</t>
    </rPh>
    <rPh sb="18" eb="19">
      <t>トリ</t>
    </rPh>
    <rPh sb="20" eb="21">
      <t>オモテ</t>
    </rPh>
    <phoneticPr fontId="3"/>
  </si>
  <si>
    <t>G２</t>
    <phoneticPr fontId="3"/>
  </si>
  <si>
    <t>G３</t>
    <phoneticPr fontId="3"/>
  </si>
  <si>
    <t>島田　弥愛</t>
    <phoneticPr fontId="3"/>
  </si>
  <si>
    <t>新井　美咲</t>
    <phoneticPr fontId="3"/>
  </si>
  <si>
    <t>伊藤　陽菜</t>
    <phoneticPr fontId="3"/>
  </si>
  <si>
    <t>宮本　和季</t>
    <phoneticPr fontId="3"/>
  </si>
  <si>
    <t>前田　啓輔</t>
    <phoneticPr fontId="1"/>
  </si>
  <si>
    <t>奥沢　理央</t>
    <phoneticPr fontId="1"/>
  </si>
  <si>
    <t>吉永　彩乃</t>
    <phoneticPr fontId="1"/>
  </si>
  <si>
    <t>日高　里紗</t>
    <phoneticPr fontId="1"/>
  </si>
  <si>
    <t>井上　　颯</t>
    <phoneticPr fontId="1"/>
  </si>
  <si>
    <t>井上　　詩</t>
    <phoneticPr fontId="1"/>
  </si>
  <si>
    <t>柴田　日和</t>
    <phoneticPr fontId="1"/>
  </si>
  <si>
    <t>原田　結衣</t>
    <phoneticPr fontId="1"/>
  </si>
  <si>
    <t>吉田　貴恵</t>
    <phoneticPr fontId="1"/>
  </si>
  <si>
    <t>西垣　　怜</t>
    <phoneticPr fontId="1"/>
  </si>
  <si>
    <t>木脇　寧祐</t>
    <phoneticPr fontId="1"/>
  </si>
  <si>
    <t>小林　　心</t>
    <phoneticPr fontId="1"/>
  </si>
  <si>
    <t>濱田　美怜</t>
    <phoneticPr fontId="1"/>
  </si>
  <si>
    <t>佐々木深結</t>
    <phoneticPr fontId="1"/>
  </si>
  <si>
    <t>筧　智恵理</t>
    <phoneticPr fontId="1"/>
  </si>
  <si>
    <t>白井　美羽</t>
    <phoneticPr fontId="1"/>
  </si>
  <si>
    <t>東京都</t>
    <rPh sb="0" eb="2">
      <t>トウキョウ</t>
    </rPh>
    <rPh sb="2" eb="3">
      <t>ト</t>
    </rPh>
    <phoneticPr fontId="1"/>
  </si>
  <si>
    <t>四将</t>
  </si>
  <si>
    <t>大阪府</t>
    <rPh sb="0" eb="2">
      <t>オオサカ</t>
    </rPh>
    <rPh sb="2" eb="3">
      <t>フ</t>
    </rPh>
    <phoneticPr fontId="1"/>
  </si>
  <si>
    <t>三将</t>
  </si>
  <si>
    <t>五将</t>
  </si>
  <si>
    <t>出口　扶歩</t>
    <phoneticPr fontId="1"/>
  </si>
  <si>
    <t>主将</t>
  </si>
  <si>
    <t>茅野　智奈</t>
    <phoneticPr fontId="3"/>
  </si>
  <si>
    <t>神奈川県</t>
    <rPh sb="0" eb="3">
      <t>カナガワ</t>
    </rPh>
    <rPh sb="3" eb="4">
      <t>ケン</t>
    </rPh>
    <phoneticPr fontId="1"/>
  </si>
  <si>
    <t>小川　千博</t>
    <phoneticPr fontId="3"/>
  </si>
  <si>
    <t>伊藤あかり</t>
    <phoneticPr fontId="1"/>
  </si>
  <si>
    <t>菅　　心緒</t>
    <phoneticPr fontId="3"/>
  </si>
  <si>
    <t>ID</t>
    <phoneticPr fontId="1"/>
  </si>
  <si>
    <t>将順</t>
    <rPh sb="0" eb="2">
      <t>ショウジュン</t>
    </rPh>
    <phoneticPr fontId="1"/>
  </si>
  <si>
    <t>名前</t>
    <rPh sb="0" eb="2">
      <t>ナマエ</t>
    </rPh>
    <phoneticPr fontId="1"/>
  </si>
  <si>
    <t>北海道</t>
    <rPh sb="0" eb="3">
      <t>ホッカイドウ</t>
    </rPh>
    <phoneticPr fontId="1"/>
  </si>
  <si>
    <t>入力</t>
    <rPh sb="0" eb="2">
      <t>ニュウリョク</t>
    </rPh>
    <phoneticPr fontId="1"/>
  </si>
  <si>
    <t>中野　侑海</t>
    <phoneticPr fontId="3"/>
  </si>
  <si>
    <t>会コード</t>
    <rPh sb="0" eb="1">
      <t>カイ</t>
    </rPh>
    <phoneticPr fontId="1"/>
  </si>
  <si>
    <t>寺町　果歩</t>
    <phoneticPr fontId="3"/>
  </si>
  <si>
    <t>秋田</t>
    <rPh sb="0" eb="2">
      <t>アキタ</t>
    </rPh>
    <phoneticPr fontId="1"/>
  </si>
  <si>
    <t>吉村友莉香</t>
    <phoneticPr fontId="3"/>
  </si>
  <si>
    <t>宮城</t>
    <phoneticPr fontId="1"/>
  </si>
  <si>
    <t>植田　風香</t>
    <phoneticPr fontId="3"/>
  </si>
  <si>
    <t>山形</t>
    <rPh sb="0" eb="2">
      <t>ヤマガタ</t>
    </rPh>
    <phoneticPr fontId="3"/>
  </si>
  <si>
    <t>A3</t>
    <phoneticPr fontId="1"/>
  </si>
  <si>
    <t>山戸　寧々</t>
    <phoneticPr fontId="3"/>
  </si>
  <si>
    <t>茨城</t>
    <rPh sb="0" eb="2">
      <t>イバラキ</t>
    </rPh>
    <phoneticPr fontId="3"/>
  </si>
  <si>
    <t>A4</t>
    <phoneticPr fontId="1"/>
  </si>
  <si>
    <t>六将</t>
  </si>
  <si>
    <t>田端　夏帆</t>
    <phoneticPr fontId="3"/>
  </si>
  <si>
    <t>栃木</t>
    <rPh sb="0" eb="2">
      <t>トチギ</t>
    </rPh>
    <phoneticPr fontId="3"/>
  </si>
  <si>
    <t>B1</t>
    <phoneticPr fontId="1"/>
  </si>
  <si>
    <t>七将</t>
  </si>
  <si>
    <t>髙橋　絢春</t>
    <phoneticPr fontId="3"/>
  </si>
  <si>
    <t>群馬</t>
    <rPh sb="0" eb="2">
      <t>グンマ</t>
    </rPh>
    <phoneticPr fontId="3"/>
  </si>
  <si>
    <t>B2</t>
    <phoneticPr fontId="1"/>
  </si>
  <si>
    <t>埼玉</t>
    <rPh sb="0" eb="2">
      <t>サイタマ</t>
    </rPh>
    <phoneticPr fontId="3"/>
  </si>
  <si>
    <t>髙杉　響弥</t>
    <phoneticPr fontId="3"/>
  </si>
  <si>
    <t>千葉</t>
    <rPh sb="0" eb="2">
      <t>チバ</t>
    </rPh>
    <phoneticPr fontId="3"/>
  </si>
  <si>
    <t>小笠原惇泰</t>
    <phoneticPr fontId="3"/>
  </si>
  <si>
    <t>東京</t>
    <rPh sb="0" eb="2">
      <t>トウキョウ</t>
    </rPh>
    <phoneticPr fontId="3"/>
  </si>
  <si>
    <t>C1</t>
    <phoneticPr fontId="1"/>
  </si>
  <si>
    <t>髙杉　実桜</t>
    <phoneticPr fontId="3"/>
  </si>
  <si>
    <t>神奈川</t>
    <rPh sb="0" eb="3">
      <t>カナガワ</t>
    </rPh>
    <phoneticPr fontId="3"/>
  </si>
  <si>
    <t>C2</t>
    <phoneticPr fontId="1"/>
  </si>
  <si>
    <t>山梨</t>
    <rPh sb="0" eb="2">
      <t>ヤマナシ</t>
    </rPh>
    <phoneticPr fontId="3"/>
  </si>
  <si>
    <t>C3</t>
  </si>
  <si>
    <t>長野</t>
    <rPh sb="0" eb="2">
      <t>ナガノ</t>
    </rPh>
    <phoneticPr fontId="3"/>
  </si>
  <si>
    <t>C4</t>
  </si>
  <si>
    <t>工藤　由椰</t>
    <phoneticPr fontId="3"/>
  </si>
  <si>
    <t>石川</t>
    <rPh sb="0" eb="2">
      <t>イシカワ</t>
    </rPh>
    <phoneticPr fontId="3"/>
  </si>
  <si>
    <t>D1</t>
    <phoneticPr fontId="1"/>
  </si>
  <si>
    <t>福井</t>
    <rPh sb="0" eb="2">
      <t>フクイ</t>
    </rPh>
    <phoneticPr fontId="3"/>
  </si>
  <si>
    <t>D2</t>
    <phoneticPr fontId="1"/>
  </si>
  <si>
    <t>静岡</t>
    <rPh sb="0" eb="2">
      <t>シズオカ</t>
    </rPh>
    <phoneticPr fontId="3"/>
  </si>
  <si>
    <t>D3</t>
  </si>
  <si>
    <t>吾妻　珠妃</t>
    <phoneticPr fontId="3"/>
  </si>
  <si>
    <t>愛知</t>
    <rPh sb="0" eb="2">
      <t>アイチ</t>
    </rPh>
    <phoneticPr fontId="1"/>
  </si>
  <si>
    <t>D4</t>
  </si>
  <si>
    <t>小野　　遥</t>
    <phoneticPr fontId="3"/>
  </si>
  <si>
    <t>三重</t>
    <rPh sb="0" eb="2">
      <t>ミエ</t>
    </rPh>
    <phoneticPr fontId="1"/>
  </si>
  <si>
    <t>E1</t>
    <phoneticPr fontId="1"/>
  </si>
  <si>
    <t>山形</t>
    <rPh sb="0" eb="2">
      <t>ヤマガタ</t>
    </rPh>
    <phoneticPr fontId="1"/>
  </si>
  <si>
    <t>滋賀</t>
    <rPh sb="0" eb="2">
      <t>シガ</t>
    </rPh>
    <phoneticPr fontId="1"/>
  </si>
  <si>
    <t>E2</t>
    <phoneticPr fontId="1"/>
  </si>
  <si>
    <t>京都</t>
    <rPh sb="0" eb="2">
      <t>キョウト</t>
    </rPh>
    <phoneticPr fontId="1"/>
  </si>
  <si>
    <t>E3</t>
    <phoneticPr fontId="1"/>
  </si>
  <si>
    <t>金田　結菜</t>
    <phoneticPr fontId="3"/>
  </si>
  <si>
    <t>大阪</t>
    <rPh sb="0" eb="2">
      <t>オオサカ</t>
    </rPh>
    <phoneticPr fontId="1"/>
  </si>
  <si>
    <t>F1</t>
    <phoneticPr fontId="1"/>
  </si>
  <si>
    <t>大場　結衣</t>
    <phoneticPr fontId="3"/>
  </si>
  <si>
    <t>奈良</t>
    <rPh sb="0" eb="2">
      <t>ナラ</t>
    </rPh>
    <phoneticPr fontId="1"/>
  </si>
  <si>
    <t>F2</t>
    <phoneticPr fontId="1"/>
  </si>
  <si>
    <t>白旗　凛子</t>
    <phoneticPr fontId="3"/>
  </si>
  <si>
    <t>島根</t>
    <rPh sb="0" eb="2">
      <t>シマネ</t>
    </rPh>
    <phoneticPr fontId="1"/>
  </si>
  <si>
    <t>F3</t>
    <phoneticPr fontId="1"/>
  </si>
  <si>
    <t>疋田　　奏</t>
    <phoneticPr fontId="3"/>
  </si>
  <si>
    <t>愛媛</t>
    <rPh sb="0" eb="2">
      <t>エヒメ</t>
    </rPh>
    <phoneticPr fontId="1"/>
  </si>
  <si>
    <t>G1</t>
    <phoneticPr fontId="1"/>
  </si>
  <si>
    <t>茨城</t>
    <rPh sb="0" eb="2">
      <t>イバラキ</t>
    </rPh>
    <phoneticPr fontId="1"/>
  </si>
  <si>
    <t>福岡</t>
    <rPh sb="0" eb="2">
      <t>フクオカ</t>
    </rPh>
    <phoneticPr fontId="1"/>
  </si>
  <si>
    <t>G2</t>
    <phoneticPr fontId="1"/>
  </si>
  <si>
    <t>G3</t>
    <phoneticPr fontId="1"/>
  </si>
  <si>
    <t>大川　夢叶</t>
    <phoneticPr fontId="3"/>
  </si>
  <si>
    <t>河野　美羽</t>
    <phoneticPr fontId="3"/>
  </si>
  <si>
    <t>鈴木　友梨</t>
    <phoneticPr fontId="3"/>
  </si>
  <si>
    <t>藤沼　里彩</t>
    <phoneticPr fontId="3"/>
  </si>
  <si>
    <t>栃木</t>
    <rPh sb="0" eb="2">
      <t>トチギ</t>
    </rPh>
    <phoneticPr fontId="1"/>
  </si>
  <si>
    <t>藤井美奈百</t>
    <phoneticPr fontId="3"/>
  </si>
  <si>
    <t>髙橋　結花</t>
    <phoneticPr fontId="3"/>
  </si>
  <si>
    <t>吉田浩太朗</t>
    <rPh sb="0" eb="2">
      <t>ヨシダ</t>
    </rPh>
    <rPh sb="2" eb="5">
      <t>コウタロウ</t>
    </rPh>
    <phoneticPr fontId="3"/>
  </si>
  <si>
    <t>石川　　舞</t>
    <phoneticPr fontId="3"/>
  </si>
  <si>
    <t>川人つばさ</t>
    <phoneticPr fontId="3"/>
  </si>
  <si>
    <t>群馬</t>
    <phoneticPr fontId="1"/>
  </si>
  <si>
    <t>神宮　明理</t>
    <phoneticPr fontId="3"/>
  </si>
  <si>
    <t>大久保怜奈</t>
    <phoneticPr fontId="3"/>
  </si>
  <si>
    <t>simasima=MOD(ROW(),2)=1</t>
    <phoneticPr fontId="1"/>
  </si>
  <si>
    <t>内田　唯葉</t>
    <phoneticPr fontId="3"/>
  </si>
  <si>
    <t>小澤こはる</t>
    <phoneticPr fontId="3"/>
  </si>
  <si>
    <t>埼玉</t>
    <rPh sb="0" eb="2">
      <t>サイタマ</t>
    </rPh>
    <phoneticPr fontId="1"/>
  </si>
  <si>
    <t>八巻　瑠衣</t>
    <phoneticPr fontId="3"/>
  </si>
  <si>
    <t>大澤　璃乃</t>
    <phoneticPr fontId="3"/>
  </si>
  <si>
    <t>結城　美桜</t>
    <phoneticPr fontId="3"/>
  </si>
  <si>
    <t>瀧澤莉緒奈</t>
    <phoneticPr fontId="3"/>
  </si>
  <si>
    <t>星　　朋花</t>
    <phoneticPr fontId="3"/>
  </si>
  <si>
    <t>中川　羽奈</t>
    <phoneticPr fontId="3"/>
  </si>
  <si>
    <t>千葉</t>
    <rPh sb="0" eb="2">
      <t>チバ</t>
    </rPh>
    <phoneticPr fontId="1"/>
  </si>
  <si>
    <t>小渕　真生</t>
    <phoneticPr fontId="3"/>
  </si>
  <si>
    <t>千葉　　楓</t>
    <phoneticPr fontId="3"/>
  </si>
  <si>
    <t>髙木　 　奏</t>
    <phoneticPr fontId="3"/>
  </si>
  <si>
    <t>小山　実莉</t>
    <phoneticPr fontId="3"/>
  </si>
  <si>
    <t>有木　奏人</t>
    <phoneticPr fontId="3"/>
  </si>
  <si>
    <t>江原　慶吾</t>
    <phoneticPr fontId="3"/>
  </si>
  <si>
    <t>前田　華奈</t>
    <phoneticPr fontId="3"/>
  </si>
  <si>
    <t>東京</t>
    <rPh sb="0" eb="2">
      <t>トウキョウ</t>
    </rPh>
    <phoneticPr fontId="1"/>
  </si>
  <si>
    <t>神奈川</t>
    <rPh sb="0" eb="3">
      <t>カナガワ</t>
    </rPh>
    <phoneticPr fontId="1"/>
  </si>
  <si>
    <t>鈴木真悠子</t>
    <phoneticPr fontId="3"/>
  </si>
  <si>
    <t>臼井　菜月</t>
    <phoneticPr fontId="3"/>
  </si>
  <si>
    <t>小林　佳歩</t>
    <phoneticPr fontId="3"/>
  </si>
  <si>
    <t>井上　紗希</t>
    <phoneticPr fontId="3"/>
  </si>
  <si>
    <t>山梨</t>
    <rPh sb="0" eb="2">
      <t>ヤマナシ</t>
    </rPh>
    <phoneticPr fontId="1"/>
  </si>
  <si>
    <t>橘田　美咲</t>
    <phoneticPr fontId="3"/>
  </si>
  <si>
    <t>渡邉こころ</t>
    <phoneticPr fontId="3"/>
  </si>
  <si>
    <t>渡邉　理子</t>
    <phoneticPr fontId="3"/>
  </si>
  <si>
    <t>豊前　結以</t>
    <phoneticPr fontId="3"/>
  </si>
  <si>
    <t>長野</t>
    <rPh sb="0" eb="2">
      <t>ナガノ</t>
    </rPh>
    <phoneticPr fontId="1"/>
  </si>
  <si>
    <t>関　　海璃</t>
    <phoneticPr fontId="3"/>
  </si>
  <si>
    <t>秋元敬士郎</t>
    <phoneticPr fontId="3"/>
  </si>
  <si>
    <t>石川</t>
    <phoneticPr fontId="1"/>
  </si>
  <si>
    <t>野澤　咲亜</t>
    <phoneticPr fontId="1"/>
  </si>
  <si>
    <t>谷口　來夢</t>
    <phoneticPr fontId="1"/>
  </si>
  <si>
    <t>西村　優杏</t>
    <phoneticPr fontId="1"/>
  </si>
  <si>
    <t>西尾　美咲</t>
    <phoneticPr fontId="1"/>
  </si>
  <si>
    <t>福井</t>
    <rPh sb="0" eb="2">
      <t>フクイ</t>
    </rPh>
    <phoneticPr fontId="1"/>
  </si>
  <si>
    <t>片山　洵奈</t>
    <phoneticPr fontId="1"/>
  </si>
  <si>
    <t>竹内　　諒</t>
    <phoneticPr fontId="1"/>
  </si>
  <si>
    <t>静岡</t>
    <rPh sb="0" eb="2">
      <t>シズオカ</t>
    </rPh>
    <phoneticPr fontId="1"/>
  </si>
  <si>
    <t>渡邉智莉子</t>
    <phoneticPr fontId="1"/>
  </si>
  <si>
    <t>岡本　晴実</t>
    <phoneticPr fontId="1"/>
  </si>
  <si>
    <t>山本　果歩</t>
    <phoneticPr fontId="1"/>
  </si>
  <si>
    <t>池田まどか</t>
    <phoneticPr fontId="1"/>
  </si>
  <si>
    <t>三重</t>
    <phoneticPr fontId="1"/>
  </si>
  <si>
    <t>村木万有理</t>
    <phoneticPr fontId="1"/>
  </si>
  <si>
    <t>山田　明奈</t>
    <phoneticPr fontId="1"/>
  </si>
  <si>
    <t>中辻　初菜</t>
    <phoneticPr fontId="1"/>
  </si>
  <si>
    <t>笹之内妃音</t>
    <rPh sb="1" eb="2">
      <t>ノ</t>
    </rPh>
    <phoneticPr fontId="1"/>
  </si>
  <si>
    <t>庄村　　慈</t>
    <phoneticPr fontId="1"/>
  </si>
  <si>
    <t>村松　美音</t>
    <phoneticPr fontId="1"/>
  </si>
  <si>
    <t>滋賀</t>
    <phoneticPr fontId="1"/>
  </si>
  <si>
    <t>井上　七海</t>
    <phoneticPr fontId="1"/>
  </si>
  <si>
    <t>大橋　亜梨</t>
    <phoneticPr fontId="1"/>
  </si>
  <si>
    <t>小山　愛葵</t>
    <phoneticPr fontId="1"/>
  </si>
  <si>
    <t>内糸　　葵</t>
    <phoneticPr fontId="1"/>
  </si>
  <si>
    <t>橋本　　栞</t>
    <phoneticPr fontId="1"/>
  </si>
  <si>
    <t>渡邉　美佳</t>
    <phoneticPr fontId="1"/>
  </si>
  <si>
    <t>柴田　彩奈</t>
    <phoneticPr fontId="1"/>
  </si>
  <si>
    <t>京都</t>
    <phoneticPr fontId="1"/>
  </si>
  <si>
    <t>奈良</t>
    <phoneticPr fontId="1"/>
  </si>
  <si>
    <t>林　　悠乃</t>
    <phoneticPr fontId="1"/>
  </si>
  <si>
    <t>松本のどか</t>
    <phoneticPr fontId="1"/>
  </si>
  <si>
    <t>森田　　麗</t>
    <phoneticPr fontId="1"/>
  </si>
  <si>
    <t>荒川　直大</t>
    <phoneticPr fontId="1"/>
  </si>
  <si>
    <t>村上　和香</t>
    <rPh sb="1" eb="3">
      <t>ワカ</t>
    </rPh>
    <phoneticPr fontId="3"/>
  </si>
  <si>
    <t>西村　理沙</t>
    <phoneticPr fontId="1"/>
  </si>
  <si>
    <t>橘　芽空見</t>
    <phoneticPr fontId="1"/>
  </si>
  <si>
    <t>享保　莉梨</t>
    <phoneticPr fontId="1"/>
  </si>
  <si>
    <t>柳井　瑠那</t>
    <phoneticPr fontId="1"/>
  </si>
  <si>
    <t>千阪　さと</t>
    <phoneticPr fontId="1"/>
  </si>
  <si>
    <t>廣岡　里穂</t>
    <phoneticPr fontId="1"/>
  </si>
  <si>
    <t>石川　志帆</t>
    <phoneticPr fontId="1"/>
  </si>
  <si>
    <t>井手　菜月</t>
    <phoneticPr fontId="1"/>
  </si>
  <si>
    <t>遠藤　舞子</t>
    <phoneticPr fontId="1"/>
  </si>
  <si>
    <t>穐吉佳乃子</t>
    <phoneticPr fontId="1"/>
  </si>
  <si>
    <t>日野　四季</t>
    <phoneticPr fontId="1"/>
  </si>
  <si>
    <t>小川　晴香</t>
    <phoneticPr fontId="1"/>
  </si>
  <si>
    <t>桃坂　真子</t>
    <phoneticPr fontId="1"/>
  </si>
  <si>
    <t>越智　愛花</t>
    <phoneticPr fontId="1"/>
  </si>
  <si>
    <t>末次　桃子</t>
    <phoneticPr fontId="1"/>
  </si>
  <si>
    <t>末次日菜子</t>
    <phoneticPr fontId="1"/>
  </si>
  <si>
    <t>0回戦</t>
    <rPh sb="1" eb="3">
      <t>カイセン</t>
    </rPh>
    <phoneticPr fontId="1"/>
  </si>
  <si>
    <t>1回戦</t>
    <rPh sb="1" eb="3">
      <t>カイセン</t>
    </rPh>
    <phoneticPr fontId="1"/>
  </si>
  <si>
    <r>
      <t>重複</t>
    </r>
    <r>
      <rPr>
        <sz val="11"/>
        <color theme="1"/>
        <rFont val="Segoe UI Symbol"/>
        <family val="2"/>
      </rPr>
      <t>☑</t>
    </r>
    <rPh sb="0" eb="2">
      <t>チョウフク</t>
    </rPh>
    <phoneticPr fontId="1"/>
  </si>
  <si>
    <r>
      <rPr>
        <sz val="11"/>
        <color theme="1"/>
        <rFont val="游ゴシック"/>
        <family val="2"/>
        <charset val="128"/>
      </rPr>
      <t>県</t>
    </r>
    <r>
      <rPr>
        <sz val="11"/>
        <color theme="1"/>
        <rFont val="Segoe UI Symbol"/>
        <family val="2"/>
      </rPr>
      <t>☑</t>
    </r>
    <rPh sb="0" eb="1">
      <t>ケン</t>
    </rPh>
    <phoneticPr fontId="1"/>
  </si>
  <si>
    <t>1回戦勝者</t>
    <rPh sb="1" eb="3">
      <t>カイセン</t>
    </rPh>
    <rPh sb="3" eb="5">
      <t>ショウシャ</t>
    </rPh>
    <phoneticPr fontId="1"/>
  </si>
  <si>
    <t>2回戦勝者</t>
    <rPh sb="1" eb="3">
      <t>カイセン</t>
    </rPh>
    <rPh sb="3" eb="5">
      <t>ショウシャ</t>
    </rPh>
    <phoneticPr fontId="1"/>
  </si>
  <si>
    <t>3回戦勝者</t>
    <rPh sb="1" eb="3">
      <t>カイセン</t>
    </rPh>
    <rPh sb="3" eb="5">
      <t>ショウシャ</t>
    </rPh>
    <phoneticPr fontId="1"/>
  </si>
  <si>
    <t>全勝</t>
    <rPh sb="0" eb="2">
      <t>ゼンショウ</t>
    </rPh>
    <phoneticPr fontId="1"/>
  </si>
  <si>
    <t>-</t>
    <phoneticPr fontId="1"/>
  </si>
  <si>
    <t>C3</t>
    <phoneticPr fontId="1"/>
  </si>
  <si>
    <t>C4</t>
    <phoneticPr fontId="1"/>
  </si>
  <si>
    <t>D3</t>
    <phoneticPr fontId="1"/>
  </si>
  <si>
    <t>D4</t>
    <phoneticPr fontId="1"/>
  </si>
  <si>
    <t>県</t>
    <rPh sb="0" eb="1">
      <t>ケン</t>
    </rPh>
    <phoneticPr fontId="1"/>
  </si>
  <si>
    <t>交流戦</t>
    <rPh sb="0" eb="3">
      <t>コウリュウセン</t>
    </rPh>
    <phoneticPr fontId="1"/>
  </si>
  <si>
    <t>不戦勝</t>
    <rPh sb="0" eb="3">
      <t>フセンショウ</t>
    </rPh>
    <phoneticPr fontId="1"/>
  </si>
  <si>
    <t>Aブロック</t>
  </si>
  <si>
    <t>Cブロック</t>
  </si>
  <si>
    <t>Eブロック</t>
  </si>
  <si>
    <t>Fブロック</t>
  </si>
  <si>
    <t>Bブロック</t>
  </si>
  <si>
    <t>Dブロック</t>
  </si>
  <si>
    <t>Gブロック</t>
  </si>
  <si>
    <t>交流戦</t>
  </si>
  <si>
    <t>勝敗</t>
    <rPh sb="0" eb="2">
      <t>ショウハイ</t>
    </rPh>
    <phoneticPr fontId="1"/>
  </si>
  <si>
    <t>会ID</t>
    <rPh sb="0" eb="1">
      <t>カイ</t>
    </rPh>
    <phoneticPr fontId="1"/>
  </si>
  <si>
    <t>選手ID</t>
    <rPh sb="0" eb="2">
      <t>センシュ</t>
    </rPh>
    <phoneticPr fontId="1"/>
  </si>
  <si>
    <t>重複チェック</t>
    <rPh sb="0" eb="2">
      <t>チョウフク</t>
    </rPh>
    <phoneticPr fontId="1"/>
  </si>
  <si>
    <t>チェック</t>
    <phoneticPr fontId="1"/>
  </si>
  <si>
    <t>予選リーグ全勝賞 （２２名）</t>
    <rPh sb="0" eb="2">
      <t>ヨセン</t>
    </rPh>
    <rPh sb="5" eb="6">
      <t>ゼン</t>
    </rPh>
    <rPh sb="6" eb="7">
      <t>カ</t>
    </rPh>
    <rPh sb="7" eb="8">
      <t>ショウ</t>
    </rPh>
    <rPh sb="12" eb="13">
      <t>ナ</t>
    </rPh>
    <phoneticPr fontId="3"/>
  </si>
  <si>
    <t>富山県</t>
    <rPh sb="0" eb="2">
      <t>トヤマ</t>
    </rPh>
    <rPh sb="2" eb="3">
      <t>ケン</t>
    </rPh>
    <phoneticPr fontId="3"/>
  </si>
  <si>
    <t>髙橋　絢春</t>
    <rPh sb="0" eb="2">
      <t>タカハシ</t>
    </rPh>
    <rPh sb="3" eb="4">
      <t>アヤ</t>
    </rPh>
    <rPh sb="4" eb="5">
      <t>ハル</t>
    </rPh>
    <phoneticPr fontId="3"/>
  </si>
  <si>
    <t>上村菜乃果</t>
    <rPh sb="0" eb="2">
      <t>ウエムラ</t>
    </rPh>
    <rPh sb="2" eb="3">
      <t>ナ</t>
    </rPh>
    <rPh sb="3" eb="4">
      <t>ノ</t>
    </rPh>
    <rPh sb="4" eb="5">
      <t>カ</t>
    </rPh>
    <phoneticPr fontId="3"/>
  </si>
  <si>
    <t>岩手</t>
    <rPh sb="0" eb="2">
      <t>イワテ</t>
    </rPh>
    <phoneticPr fontId="1"/>
  </si>
  <si>
    <t>清原由妃乃</t>
    <rPh sb="0" eb="2">
      <t>キヨハラ</t>
    </rPh>
    <rPh sb="2" eb="3">
      <t>ヨシ</t>
    </rPh>
    <rPh sb="3" eb="4">
      <t>キサキ</t>
    </rPh>
    <rPh sb="4" eb="5">
      <t>ノ</t>
    </rPh>
    <phoneticPr fontId="3"/>
  </si>
  <si>
    <t>梅本　羽衣</t>
    <rPh sb="0" eb="1">
      <t>ウメモト</t>
    </rPh>
    <rPh sb="2" eb="4">
      <t>ウイ</t>
    </rPh>
    <phoneticPr fontId="3"/>
  </si>
  <si>
    <t>酒井　美佳</t>
    <rPh sb="0" eb="1">
      <t>サカイ</t>
    </rPh>
    <rPh sb="2" eb="4">
      <t>ミカ</t>
    </rPh>
    <phoneticPr fontId="3"/>
  </si>
  <si>
    <t>安部　紗英</t>
    <rPh sb="0" eb="2">
      <t>アベ</t>
    </rPh>
    <rPh sb="3" eb="5">
      <t>サエ</t>
    </rPh>
    <phoneticPr fontId="3"/>
  </si>
  <si>
    <t>佐藤　彩音</t>
    <rPh sb="0" eb="2">
      <t>サトウ</t>
    </rPh>
    <rPh sb="3" eb="5">
      <t>アヤネ</t>
    </rPh>
    <phoneticPr fontId="3"/>
  </si>
  <si>
    <t>関谷　有優</t>
  </si>
  <si>
    <t>中机　采音</t>
    <phoneticPr fontId="1"/>
  </si>
  <si>
    <t>玉澤歩凪乃</t>
  </si>
  <si>
    <t>蕨野　天能</t>
  </si>
  <si>
    <t>鈴木　　彩</t>
    <phoneticPr fontId="1"/>
  </si>
  <si>
    <t>江口　小春</t>
  </si>
  <si>
    <t>富山</t>
    <rPh sb="0" eb="2">
      <t>トヤマ</t>
    </rPh>
    <phoneticPr fontId="3"/>
  </si>
  <si>
    <t>横沢　碧音</t>
  </si>
  <si>
    <t>阿部　　光</t>
  </si>
  <si>
    <t>小野　　遥</t>
    <rPh sb="0" eb="2">
      <t>オノ</t>
    </rPh>
    <rPh sb="4" eb="5">
      <t>ハルカ</t>
    </rPh>
    <phoneticPr fontId="3"/>
  </si>
  <si>
    <t>大川　夢叶</t>
    <rPh sb="0" eb="2">
      <t>オオカワ</t>
    </rPh>
    <rPh sb="3" eb="4">
      <t>ユメ</t>
    </rPh>
    <rPh sb="4" eb="5">
      <t>カナ</t>
    </rPh>
    <phoneticPr fontId="3"/>
  </si>
  <si>
    <t>末富　優希</t>
    <rPh sb="0" eb="2">
      <t>スエトミ</t>
    </rPh>
    <rPh sb="3" eb="4">
      <t>ユウ</t>
    </rPh>
    <phoneticPr fontId="3"/>
  </si>
  <si>
    <t>甲　希乃花</t>
    <rPh sb="0" eb="1">
      <t>コウ</t>
    </rPh>
    <rPh sb="2" eb="3">
      <t>マレ</t>
    </rPh>
    <rPh sb="3" eb="4">
      <t>ノ</t>
    </rPh>
    <rPh sb="4" eb="5">
      <t>ハナ</t>
    </rPh>
    <phoneticPr fontId="3"/>
  </si>
  <si>
    <t>成田　咲希</t>
    <rPh sb="0" eb="2">
      <t>ナリタ</t>
    </rPh>
    <rPh sb="3" eb="4">
      <t>サ</t>
    </rPh>
    <phoneticPr fontId="3"/>
  </si>
  <si>
    <t>徳島</t>
    <rPh sb="0" eb="2">
      <t>トクシマ</t>
    </rPh>
    <phoneticPr fontId="1"/>
  </si>
  <si>
    <t>藤沼　里彩</t>
    <rPh sb="0" eb="2">
      <t>フジヌマ</t>
    </rPh>
    <rPh sb="3" eb="4">
      <t>サト</t>
    </rPh>
    <rPh sb="4" eb="5">
      <t>サイ</t>
    </rPh>
    <phoneticPr fontId="3"/>
  </si>
  <si>
    <t>深谷ここみ</t>
    <rPh sb="0" eb="2">
      <t>フカタニ</t>
    </rPh>
    <phoneticPr fontId="3"/>
  </si>
  <si>
    <t>明連　佑香</t>
    <rPh sb="0" eb="2">
      <t>ミョウレン</t>
    </rPh>
    <rPh sb="3" eb="5">
      <t>ユウカ</t>
    </rPh>
    <phoneticPr fontId="3"/>
  </si>
  <si>
    <t>黒﨑　夏海</t>
  </si>
  <si>
    <t>髙橋　結花</t>
    <rPh sb="0" eb="2">
      <t>タカハシ</t>
    </rPh>
    <rPh sb="3" eb="4">
      <t>ケツ</t>
    </rPh>
    <rPh sb="4" eb="5">
      <t>ハナ</t>
    </rPh>
    <phoneticPr fontId="3"/>
  </si>
  <si>
    <t>石川　　 舞</t>
    <rPh sb="0" eb="2">
      <t>イシカワ</t>
    </rPh>
    <rPh sb="5" eb="6">
      <t>マイ</t>
    </rPh>
    <phoneticPr fontId="3"/>
  </si>
  <si>
    <t>大垣　　 漣</t>
  </si>
  <si>
    <t>岸上　侑未</t>
  </si>
  <si>
    <t>猪熊　咲来</t>
    <rPh sb="0" eb="2">
      <t>イノクマ</t>
    </rPh>
    <rPh sb="3" eb="5">
      <t>サクラ</t>
    </rPh>
    <phoneticPr fontId="3"/>
  </si>
  <si>
    <t>神宮　明理</t>
    <rPh sb="0" eb="2">
      <t>ジングウ</t>
    </rPh>
    <rPh sb="3" eb="4">
      <t>アカリ</t>
    </rPh>
    <rPh sb="4" eb="5">
      <t>リ</t>
    </rPh>
    <phoneticPr fontId="3"/>
  </si>
  <si>
    <t>福島　花菜</t>
    <rPh sb="0" eb="2">
      <t>フクシマ</t>
    </rPh>
    <rPh sb="3" eb="4">
      <t>ハナ</t>
    </rPh>
    <rPh sb="4" eb="5">
      <t>ナ</t>
    </rPh>
    <phoneticPr fontId="3"/>
  </si>
  <si>
    <t>植原　大貴</t>
    <rPh sb="0" eb="2">
      <t>ウエハラ</t>
    </rPh>
    <rPh sb="3" eb="5">
      <t>ダイキ</t>
    </rPh>
    <phoneticPr fontId="3"/>
  </si>
  <si>
    <t>内田　唯葉</t>
    <rPh sb="0" eb="2">
      <t>ウチダ</t>
    </rPh>
    <rPh sb="3" eb="4">
      <t>ユイ</t>
    </rPh>
    <rPh sb="4" eb="5">
      <t>ハ</t>
    </rPh>
    <phoneticPr fontId="3"/>
  </si>
  <si>
    <t>竹吉　優芽</t>
    <rPh sb="0" eb="2">
      <t>タケヨシ</t>
    </rPh>
    <rPh sb="3" eb="4">
      <t>ユウ</t>
    </rPh>
    <rPh sb="4" eb="5">
      <t>メ</t>
    </rPh>
    <phoneticPr fontId="3"/>
  </si>
  <si>
    <t>木暮　陸斗</t>
    <rPh sb="0" eb="2">
      <t>コグレ</t>
    </rPh>
    <rPh sb="3" eb="5">
      <t>リクト</t>
    </rPh>
    <phoneticPr fontId="3"/>
  </si>
  <si>
    <t>八巻　瑠衣</t>
    <rPh sb="0" eb="2">
      <t>ヤマキ</t>
    </rPh>
    <rPh sb="3" eb="4">
      <t>ル</t>
    </rPh>
    <rPh sb="4" eb="5">
      <t>コロモ</t>
    </rPh>
    <phoneticPr fontId="3"/>
  </si>
  <si>
    <t>相田真生子</t>
    <rPh sb="0" eb="2">
      <t>アイダ</t>
    </rPh>
    <rPh sb="2" eb="5">
      <t>マオコ</t>
    </rPh>
    <phoneticPr fontId="3"/>
  </si>
  <si>
    <t>大澤　璃乃</t>
    <rPh sb="0" eb="2">
      <t>オオサワ</t>
    </rPh>
    <rPh sb="3" eb="4">
      <t>リ</t>
    </rPh>
    <rPh sb="4" eb="5">
      <t>ノ</t>
    </rPh>
    <phoneticPr fontId="3"/>
  </si>
  <si>
    <t>野村　紗椰</t>
    <rPh sb="0" eb="2">
      <t>ノムラ</t>
    </rPh>
    <rPh sb="3" eb="5">
      <t>サヤ</t>
    </rPh>
    <phoneticPr fontId="3"/>
  </si>
  <si>
    <t>吉澤　知花</t>
    <rPh sb="0" eb="1">
      <t>ヨシザワ</t>
    </rPh>
    <rPh sb="2" eb="4">
      <t>チバナ</t>
    </rPh>
    <phoneticPr fontId="3"/>
  </si>
  <si>
    <t>亀井　優依</t>
    <rPh sb="0" eb="2">
      <t>カメイ</t>
    </rPh>
    <rPh sb="3" eb="5">
      <t>ユイ</t>
    </rPh>
    <phoneticPr fontId="3"/>
  </si>
  <si>
    <t>高鳥　花火</t>
    <rPh sb="0" eb="2">
      <t>タカトリ</t>
    </rPh>
    <rPh sb="3" eb="5">
      <t>ハナビ</t>
    </rPh>
    <phoneticPr fontId="3"/>
  </si>
  <si>
    <t>木内　　希</t>
  </si>
  <si>
    <t>小山　実莉</t>
    <rPh sb="0" eb="2">
      <t>コヤマ</t>
    </rPh>
    <rPh sb="3" eb="4">
      <t>ミ</t>
    </rPh>
    <rPh sb="4" eb="5">
      <t>リ</t>
    </rPh>
    <phoneticPr fontId="3"/>
  </si>
  <si>
    <t>前田　華奈</t>
    <rPh sb="0" eb="2">
      <t>マエダ</t>
    </rPh>
    <rPh sb="3" eb="4">
      <t>カ</t>
    </rPh>
    <rPh sb="4" eb="5">
      <t>ナ</t>
    </rPh>
    <phoneticPr fontId="3"/>
  </si>
  <si>
    <t>竹田　洸希</t>
    <rPh sb="3" eb="4">
      <t>ヒカリ</t>
    </rPh>
    <phoneticPr fontId="3"/>
  </si>
  <si>
    <t>赤松　宏紀</t>
  </si>
  <si>
    <t>髙下　彩乃</t>
  </si>
  <si>
    <t>島田　弥愛</t>
    <rPh sb="0" eb="1">
      <t>シマダ</t>
    </rPh>
    <rPh sb="2" eb="3">
      <t>ヤ</t>
    </rPh>
    <rPh sb="3" eb="4">
      <t>アイ</t>
    </rPh>
    <phoneticPr fontId="3"/>
  </si>
  <si>
    <t>伊藤　陽菜</t>
    <rPh sb="0" eb="1">
      <t>イトウ</t>
    </rPh>
    <rPh sb="2" eb="3">
      <t>ヨウ</t>
    </rPh>
    <rPh sb="3" eb="4">
      <t>ナ</t>
    </rPh>
    <phoneticPr fontId="3"/>
  </si>
  <si>
    <t>東村　千菜</t>
    <rPh sb="0" eb="1">
      <t>ヒガシムラ</t>
    </rPh>
    <rPh sb="2" eb="3">
      <t>セン</t>
    </rPh>
    <rPh sb="3" eb="4">
      <t>ナ</t>
    </rPh>
    <phoneticPr fontId="3"/>
  </si>
  <si>
    <t>阿多　幸乃</t>
    <rPh sb="0" eb="1">
      <t>アタ</t>
    </rPh>
    <rPh sb="2" eb="3">
      <t>ユキ</t>
    </rPh>
    <rPh sb="3" eb="4">
      <t>ノ</t>
    </rPh>
    <phoneticPr fontId="3"/>
  </si>
  <si>
    <t>髙橋　芽生</t>
    <rPh sb="0" eb="2">
      <t>タカハシ</t>
    </rPh>
    <rPh sb="3" eb="5">
      <t>メイ</t>
    </rPh>
    <phoneticPr fontId="3"/>
  </si>
  <si>
    <t>加藤　優和</t>
    <rPh sb="0" eb="1">
      <t>カトウ</t>
    </rPh>
    <rPh sb="2" eb="4">
      <t>ユウワ</t>
    </rPh>
    <phoneticPr fontId="3"/>
  </si>
  <si>
    <t>関口　果穂</t>
    <rPh sb="0" eb="1">
      <t>セキグチ</t>
    </rPh>
    <rPh sb="2" eb="4">
      <t>カホ</t>
    </rPh>
    <phoneticPr fontId="3"/>
  </si>
  <si>
    <t>将順</t>
    <rPh sb="0" eb="1">
      <t>ショウ</t>
    </rPh>
    <rPh sb="1" eb="2">
      <t>ジュン</t>
    </rPh>
    <phoneticPr fontId="3"/>
  </si>
  <si>
    <t>選手名</t>
    <rPh sb="0" eb="2">
      <t>センシュ</t>
    </rPh>
    <rPh sb="2" eb="3">
      <t>メイ</t>
    </rPh>
    <phoneticPr fontId="3"/>
  </si>
  <si>
    <t>龍野　愛奈</t>
  </si>
  <si>
    <t>臼井　菜月</t>
    <rPh sb="0" eb="2">
      <t>ウスイ</t>
    </rPh>
    <rPh sb="3" eb="5">
      <t>ナツキ</t>
    </rPh>
    <phoneticPr fontId="3"/>
  </si>
  <si>
    <t>吉野　奈緒</t>
  </si>
  <si>
    <t>井上　紗希</t>
    <rPh sb="0" eb="2">
      <t>イノウエ</t>
    </rPh>
    <rPh sb="3" eb="4">
      <t>サ</t>
    </rPh>
    <rPh sb="4" eb="5">
      <t>キ</t>
    </rPh>
    <phoneticPr fontId="3"/>
  </si>
  <si>
    <t>佐瀬　結子</t>
  </si>
  <si>
    <t>巴　　美雪</t>
  </si>
  <si>
    <t>冨満　祐里</t>
  </si>
  <si>
    <t>渡邉　理子</t>
    <rPh sb="0" eb="2">
      <t>ワタナベ</t>
    </rPh>
    <rPh sb="3" eb="4">
      <t>リ</t>
    </rPh>
    <rPh sb="4" eb="5">
      <t>コ</t>
    </rPh>
    <phoneticPr fontId="3"/>
  </si>
  <si>
    <t>豊前　結以</t>
    <rPh sb="0" eb="2">
      <t>ブゼン</t>
    </rPh>
    <rPh sb="3" eb="4">
      <t>ケツ</t>
    </rPh>
    <rPh sb="4" eb="5">
      <t>イ</t>
    </rPh>
    <phoneticPr fontId="3"/>
  </si>
  <si>
    <t>原島　梨乃</t>
  </si>
  <si>
    <t>川畑結莉子</t>
  </si>
  <si>
    <t>寺下乃々花</t>
  </si>
  <si>
    <t>秋元敬士郎</t>
    <rPh sb="0" eb="1">
      <t>アキモト</t>
    </rPh>
    <rPh sb="2" eb="5">
      <t>ケイシロウ</t>
    </rPh>
    <phoneticPr fontId="3"/>
  </si>
  <si>
    <t>滝澤　耀斗</t>
  </si>
  <si>
    <t>山浦　心陽</t>
  </si>
  <si>
    <t>今井　莉瑚</t>
  </si>
  <si>
    <t>木下　聖菜</t>
  </si>
  <si>
    <t>地田　彩星</t>
  </si>
  <si>
    <t>櫻井　稔莉</t>
  </si>
  <si>
    <t>岡本　莉奈</t>
  </si>
  <si>
    <t>櫻井　千尋</t>
  </si>
  <si>
    <t>吉川　朔功</t>
  </si>
  <si>
    <t>窪田　琴乃</t>
  </si>
  <si>
    <t>野澤　咲亜</t>
    <rPh sb="0" eb="2">
      <t>ノザワ</t>
    </rPh>
    <rPh sb="3" eb="4">
      <t>サキ</t>
    </rPh>
    <rPh sb="4" eb="5">
      <t>ア</t>
    </rPh>
    <phoneticPr fontId="3"/>
  </si>
  <si>
    <t>西村　優杏</t>
    <rPh sb="0" eb="1">
      <t>ニシムラ</t>
    </rPh>
    <rPh sb="2" eb="3">
      <t>ユウ</t>
    </rPh>
    <rPh sb="3" eb="4">
      <t>アン</t>
    </rPh>
    <phoneticPr fontId="3"/>
  </si>
  <si>
    <t>大平　和香</t>
  </si>
  <si>
    <t>谷口　來夢</t>
    <rPh sb="0" eb="1">
      <t>タニグチ</t>
    </rPh>
    <rPh sb="2" eb="3">
      <t>ライ</t>
    </rPh>
    <rPh sb="3" eb="4">
      <t>ユメ</t>
    </rPh>
    <phoneticPr fontId="3"/>
  </si>
  <si>
    <t>尾上　　颯</t>
  </si>
  <si>
    <t>藤田　海緒</t>
  </si>
  <si>
    <t>杉谷優里瑛</t>
    <rPh sb="0" eb="2">
      <t>スギタニ</t>
    </rPh>
    <rPh sb="2" eb="4">
      <t>ユリ</t>
    </rPh>
    <rPh sb="4" eb="5">
      <t>エイ</t>
    </rPh>
    <phoneticPr fontId="3"/>
  </si>
  <si>
    <t>杉谷陽香里</t>
  </si>
  <si>
    <t>宮田ひいら</t>
  </si>
  <si>
    <t>竹内　　諒</t>
    <rPh sb="0" eb="2">
      <t>タケウチ</t>
    </rPh>
    <rPh sb="4" eb="5">
      <t>リョウ</t>
    </rPh>
    <phoneticPr fontId="3"/>
  </si>
  <si>
    <t>下谷さつき</t>
  </si>
  <si>
    <t>上塚　菜未</t>
  </si>
  <si>
    <t>三宅　穂々</t>
  </si>
  <si>
    <t>濱田　美怜</t>
    <rPh sb="0" eb="2">
      <t>ハマダ</t>
    </rPh>
    <rPh sb="3" eb="4">
      <t>ミ</t>
    </rPh>
    <rPh sb="4" eb="5">
      <t>レイ</t>
    </rPh>
    <phoneticPr fontId="3"/>
  </si>
  <si>
    <t>木脇　寧祐</t>
    <rPh sb="0" eb="2">
      <t>キワキ</t>
    </rPh>
    <rPh sb="3" eb="4">
      <t>ネイ</t>
    </rPh>
    <rPh sb="4" eb="5">
      <t>ユウ</t>
    </rPh>
    <phoneticPr fontId="3"/>
  </si>
  <si>
    <t>赤堀　はな</t>
  </si>
  <si>
    <t>花澤　未桜</t>
  </si>
  <si>
    <t>白井　美羽</t>
    <rPh sb="0" eb="2">
      <t>シライ</t>
    </rPh>
    <rPh sb="3" eb="4">
      <t>ミ</t>
    </rPh>
    <rPh sb="4" eb="5">
      <t>ハネ</t>
    </rPh>
    <phoneticPr fontId="3"/>
  </si>
  <si>
    <t>筧　智恵理</t>
    <rPh sb="1" eb="3">
      <t>チエ</t>
    </rPh>
    <rPh sb="3" eb="4">
      <t>リ</t>
    </rPh>
    <phoneticPr fontId="3"/>
  </si>
  <si>
    <t>松岡ふらの</t>
  </si>
  <si>
    <t>江口　真生</t>
  </si>
  <si>
    <t>深町　弥生</t>
  </si>
  <si>
    <t>大久保玲奈</t>
  </si>
  <si>
    <t>藤田　彩花</t>
  </si>
  <si>
    <t>安間恵理子</t>
  </si>
  <si>
    <t>山本　果歩</t>
    <rPh sb="0" eb="2">
      <t>ヤマモト</t>
    </rPh>
    <rPh sb="3" eb="5">
      <t>カホ</t>
    </rPh>
    <phoneticPr fontId="3"/>
  </si>
  <si>
    <t>内堀　亜海</t>
  </si>
  <si>
    <t>山田　明奈</t>
    <rPh sb="0" eb="2">
      <t>ヤマダ</t>
    </rPh>
    <rPh sb="3" eb="5">
      <t>アキナ</t>
    </rPh>
    <phoneticPr fontId="3"/>
  </si>
  <si>
    <t>中辻　初菜</t>
    <rPh sb="0" eb="2">
      <t>ナカツジ</t>
    </rPh>
    <rPh sb="3" eb="5">
      <t>ハツナ</t>
    </rPh>
    <phoneticPr fontId="3"/>
  </si>
  <si>
    <t>田中　海音</t>
  </si>
  <si>
    <t>西　　理那</t>
  </si>
  <si>
    <t>笹之内妃音</t>
    <rPh sb="0" eb="1">
      <t>ノ</t>
    </rPh>
    <rPh sb="1" eb="2">
      <t>ヒ</t>
    </rPh>
    <rPh sb="2" eb="3">
      <t>オト</t>
    </rPh>
    <phoneticPr fontId="3"/>
  </si>
  <si>
    <t>庄村　　慈</t>
    <rPh sb="0" eb="2">
      <t>ショウムラ</t>
    </rPh>
    <rPh sb="4" eb="5">
      <t>イツク</t>
    </rPh>
    <phoneticPr fontId="3"/>
  </si>
  <si>
    <t>大橋　亜梨</t>
    <rPh sb="0" eb="2">
      <t>オオハシ</t>
    </rPh>
    <rPh sb="3" eb="5">
      <t>アリ</t>
    </rPh>
    <phoneticPr fontId="3"/>
  </si>
  <si>
    <t>渡邉　美佳</t>
    <rPh sb="0" eb="1">
      <t>ワタナベ</t>
    </rPh>
    <rPh sb="2" eb="4">
      <t>ミカ</t>
    </rPh>
    <phoneticPr fontId="3"/>
  </si>
  <si>
    <t>小山　愛葵</t>
    <rPh sb="0" eb="2">
      <t>コヤマ</t>
    </rPh>
    <rPh sb="3" eb="4">
      <t>アイ</t>
    </rPh>
    <rPh sb="4" eb="5">
      <t>アオイ</t>
    </rPh>
    <phoneticPr fontId="3"/>
  </si>
  <si>
    <t>内糸　　 葵</t>
    <rPh sb="0" eb="2">
      <t>ウチイト</t>
    </rPh>
    <rPh sb="5" eb="6">
      <t>アオイ</t>
    </rPh>
    <phoneticPr fontId="3"/>
  </si>
  <si>
    <t>橋本　　 栞</t>
    <rPh sb="0" eb="2">
      <t>ハシモト</t>
    </rPh>
    <rPh sb="5" eb="6">
      <t>シオリ</t>
    </rPh>
    <phoneticPr fontId="3"/>
  </si>
  <si>
    <t>柴田　彩奈</t>
    <rPh sb="0" eb="2">
      <t>シバタ</t>
    </rPh>
    <rPh sb="3" eb="4">
      <t>サイ</t>
    </rPh>
    <rPh sb="4" eb="5">
      <t>ナ</t>
    </rPh>
    <phoneticPr fontId="3"/>
  </si>
  <si>
    <t>松下　 　雅</t>
    <rPh sb="0" eb="2">
      <t>マツシタ</t>
    </rPh>
    <rPh sb="5" eb="6">
      <t>ミヤビ</t>
    </rPh>
    <phoneticPr fontId="3"/>
  </si>
  <si>
    <t>(欠席)宮本　協</t>
    <rPh sb="1" eb="3">
      <t>ケッセキ</t>
    </rPh>
    <phoneticPr fontId="3"/>
  </si>
  <si>
    <t>山口蒼一郎</t>
  </si>
  <si>
    <t>和倉　菜桜</t>
  </si>
  <si>
    <t>明城　沙紀</t>
  </si>
  <si>
    <t>坂井　心優</t>
  </si>
  <si>
    <t>井上　　 詩</t>
    <rPh sb="2" eb="3">
      <t>シ</t>
    </rPh>
    <phoneticPr fontId="3"/>
  </si>
  <si>
    <t>中西　美緒</t>
  </si>
  <si>
    <t>中西瑠璃花</t>
  </si>
  <si>
    <t>倉島　希依</t>
  </si>
  <si>
    <t>出口　扶歩</t>
    <rPh sb="0" eb="2">
      <t>デグチ</t>
    </rPh>
    <rPh sb="3" eb="4">
      <t>フ</t>
    </rPh>
    <rPh sb="4" eb="5">
      <t>ホ</t>
    </rPh>
    <phoneticPr fontId="3"/>
  </si>
  <si>
    <t>森田　 　麗</t>
    <rPh sb="0" eb="2">
      <t>モリタ</t>
    </rPh>
    <rPh sb="5" eb="6">
      <t>ウララ</t>
    </rPh>
    <phoneticPr fontId="3"/>
  </si>
  <si>
    <t>林　　 悠乃</t>
    <rPh sb="0" eb="1">
      <t>ハヤシ</t>
    </rPh>
    <rPh sb="4" eb="5">
      <t>ユウ</t>
    </rPh>
    <rPh sb="5" eb="6">
      <t>ノ</t>
    </rPh>
    <phoneticPr fontId="3"/>
  </si>
  <si>
    <t>高橋　奈那</t>
  </si>
  <si>
    <t>松本のどか</t>
    <rPh sb="0" eb="2">
      <t>マツモト</t>
    </rPh>
    <phoneticPr fontId="3"/>
  </si>
  <si>
    <t>前川　葵衣</t>
  </si>
  <si>
    <t>吉川　優花</t>
  </si>
  <si>
    <t>岡本　大河</t>
  </si>
  <si>
    <t>古川ひまわり</t>
  </si>
  <si>
    <t>折野　　葵</t>
  </si>
  <si>
    <t>西出　真子</t>
  </si>
  <si>
    <t>山口　凛奈</t>
  </si>
  <si>
    <t>岡　　千景</t>
  </si>
  <si>
    <t>益岡　夏希</t>
  </si>
  <si>
    <t>児玉　凜子</t>
  </si>
  <si>
    <t>賀谷　　葵</t>
  </si>
  <si>
    <t>鎌田　凪咲</t>
  </si>
  <si>
    <t>廣岡　里穂</t>
    <rPh sb="0" eb="1">
      <t>ヒロオカ</t>
    </rPh>
    <rPh sb="2" eb="4">
      <t>リホ</t>
    </rPh>
    <phoneticPr fontId="3"/>
  </si>
  <si>
    <t>穐吉佳乃子</t>
    <rPh sb="0" eb="1">
      <t>アキヨシ</t>
    </rPh>
    <rPh sb="1" eb="4">
      <t>カノコ</t>
    </rPh>
    <phoneticPr fontId="3"/>
  </si>
  <si>
    <t>浅井　　好</t>
  </si>
  <si>
    <t>友近　夏希</t>
  </si>
  <si>
    <t>堀田　晴斗</t>
  </si>
  <si>
    <t>坂西こころ</t>
  </si>
  <si>
    <t>諌山　莉子</t>
  </si>
  <si>
    <t>末次日菜子</t>
    <rPh sb="0" eb="2">
      <t>スエツグ</t>
    </rPh>
    <rPh sb="2" eb="5">
      <t>ヒナコ</t>
    </rPh>
    <phoneticPr fontId="3"/>
  </si>
  <si>
    <t>西村　優希</t>
  </si>
  <si>
    <t>小川　結希</t>
  </si>
  <si>
    <t>県名</t>
    <rPh sb="0" eb="2">
      <t>ケンメイ</t>
    </rPh>
    <phoneticPr fontId="1"/>
  </si>
  <si>
    <t>全勝賞</t>
    <rPh sb="0" eb="2">
      <t>ゼンショウ</t>
    </rPh>
    <rPh sb="2" eb="3">
      <t>ショウ</t>
    </rPh>
    <phoneticPr fontId="1"/>
  </si>
  <si>
    <t>確定</t>
    <rPh sb="0" eb="2">
      <t>カクテイ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</si>
  <si>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</si>
  <si>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</si>
  <si>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２５都道府県、２５チーム、１６３名</t>
    <rPh sb="2" eb="6">
      <t>トドウフケン</t>
    </rPh>
    <rPh sb="16" eb="17">
      <t>ナ</t>
    </rPh>
    <phoneticPr fontId="3"/>
  </si>
  <si>
    <t>千葉県</t>
    <rPh sb="0" eb="2">
      <t>チバ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</si>
  <si>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</si>
  <si>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</si>
  <si>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</si>
  <si>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福岡県</t>
    <rPh sb="0" eb="2">
      <t>フクオカ</t>
    </rPh>
    <rPh sb="2" eb="3">
      <t>ケン</t>
    </rPh>
    <phoneticPr fontId="3"/>
  </si>
  <si>
    <t>徳島県</t>
    <rPh sb="0" eb="2">
      <t>トクシマ</t>
    </rPh>
    <rPh sb="2" eb="3">
      <t>ケン</t>
    </rPh>
    <phoneticPr fontId="3"/>
  </si>
  <si>
    <t>愛媛県</t>
    <rPh sb="0" eb="2">
      <t>エヒメ</t>
    </rPh>
    <rPh sb="2" eb="3">
      <t>ケン</t>
    </rPh>
    <phoneticPr fontId="3"/>
  </si>
  <si>
    <t>岩手県</t>
    <rPh sb="0" eb="2">
      <t>イワテ</t>
    </rPh>
    <rPh sb="2" eb="3">
      <t>ケン</t>
    </rPh>
    <phoneticPr fontId="3"/>
  </si>
  <si>
    <t>埼玉県</t>
    <rPh sb="0" eb="2">
      <t>サイタマ</t>
    </rPh>
    <rPh sb="2" eb="3">
      <t>ケン</t>
    </rPh>
    <phoneticPr fontId="3"/>
  </si>
  <si>
    <t>準々決勝</t>
    <rPh sb="0" eb="4">
      <t>ジュンジュンケッショウ</t>
    </rPh>
    <phoneticPr fontId="1"/>
  </si>
  <si>
    <t>令 和  ７ 年 ８ 月 ２ 日 （ 土 ）</t>
    <rPh sb="0" eb="1">
      <t>レイ</t>
    </rPh>
    <rPh sb="2" eb="3">
      <t>ワ</t>
    </rPh>
    <rPh sb="7" eb="8">
      <t>ネン</t>
    </rPh>
    <rPh sb="11" eb="12">
      <t>ツキ</t>
    </rPh>
    <rPh sb="15" eb="16">
      <t>ヒ</t>
    </rPh>
    <rPh sb="19" eb="20">
      <t>ツチ</t>
    </rPh>
    <phoneticPr fontId="3"/>
  </si>
  <si>
    <t>於　ひがしんアリーナ</t>
    <phoneticPr fontId="3"/>
  </si>
  <si>
    <t>新潟県</t>
    <rPh sb="0" eb="2">
      <t>ニイガタ</t>
    </rPh>
    <rPh sb="2" eb="3">
      <t>ケン</t>
    </rPh>
    <phoneticPr fontId="3"/>
  </si>
  <si>
    <t>〇</t>
  </si>
  <si>
    <t>8</t>
    <phoneticPr fontId="3"/>
  </si>
  <si>
    <t>木本　景子　A級公認読手</t>
    <rPh sb="0" eb="2">
      <t>キモト</t>
    </rPh>
    <rPh sb="3" eb="5">
      <t>ケイコ</t>
    </rPh>
    <rPh sb="7" eb="8">
      <t>キュウ</t>
    </rPh>
    <rPh sb="8" eb="10">
      <t>コウニン</t>
    </rPh>
    <rPh sb="10" eb="11">
      <t>ヨ</t>
    </rPh>
    <rPh sb="11" eb="12">
      <t>テ</t>
    </rPh>
    <phoneticPr fontId="1"/>
  </si>
  <si>
    <t>南木　雅樹　A級公認読手</t>
    <rPh sb="0" eb="2">
      <t>ナンモク</t>
    </rPh>
    <rPh sb="3" eb="5">
      <t>マサキ</t>
    </rPh>
    <rPh sb="7" eb="8">
      <t>キュウ</t>
    </rPh>
    <rPh sb="8" eb="10">
      <t>コウニン</t>
    </rPh>
    <rPh sb="10" eb="11">
      <t>ヨ</t>
    </rPh>
    <rPh sb="11" eb="12">
      <t>テ</t>
    </rPh>
    <phoneticPr fontId="1"/>
  </si>
  <si>
    <t>審判長</t>
    <rPh sb="0" eb="3">
      <t>シンパンチョウ</t>
    </rPh>
    <phoneticPr fontId="1"/>
  </si>
  <si>
    <t>競技委員長</t>
    <rPh sb="0" eb="5">
      <t>キョウギイインチョウ</t>
    </rPh>
    <phoneticPr fontId="1"/>
  </si>
  <si>
    <t>神奈川県</t>
    <rPh sb="0" eb="4">
      <t>カナガワケン</t>
    </rPh>
    <phoneticPr fontId="1"/>
  </si>
  <si>
    <t>相田真生子</t>
    <rPh sb="0" eb="2">
      <t>アイダ</t>
    </rPh>
    <rPh sb="2" eb="5">
      <t>マオコ</t>
    </rPh>
    <phoneticPr fontId="32"/>
  </si>
  <si>
    <t>３年生</t>
    <rPh sb="1" eb="2">
      <t>ネン</t>
    </rPh>
    <rPh sb="2" eb="3">
      <t>ナマ</t>
    </rPh>
    <phoneticPr fontId="3"/>
  </si>
  <si>
    <t>参段</t>
    <rPh sb="0" eb="1">
      <t>3</t>
    </rPh>
    <rPh sb="1" eb="2">
      <t>ダン</t>
    </rPh>
    <phoneticPr fontId="32"/>
  </si>
  <si>
    <t>中川　六花</t>
  </si>
  <si>
    <t>２年生</t>
    <rPh sb="1" eb="2">
      <t>ネン</t>
    </rPh>
    <rPh sb="2" eb="3">
      <t>ナマ</t>
    </rPh>
    <phoneticPr fontId="3"/>
  </si>
  <si>
    <t>中里美優梨</t>
  </si>
  <si>
    <t>小池　　結</t>
  </si>
  <si>
    <t>弐段</t>
    <rPh sb="0" eb="1">
      <t>2</t>
    </rPh>
    <rPh sb="1" eb="2">
      <t>ダン</t>
    </rPh>
    <phoneticPr fontId="32"/>
  </si>
  <si>
    <t>垰田満ちる</t>
  </si>
  <si>
    <t>亀井　優依</t>
    <rPh sb="0" eb="2">
      <t>カメイ</t>
    </rPh>
    <rPh sb="3" eb="5">
      <t>ユイ</t>
    </rPh>
    <phoneticPr fontId="32"/>
  </si>
  <si>
    <t>石橋雨咲希</t>
  </si>
  <si>
    <t>臼井　菜月</t>
    <rPh sb="0" eb="2">
      <t>ウスイ</t>
    </rPh>
    <rPh sb="3" eb="5">
      <t>ナツキ</t>
    </rPh>
    <phoneticPr fontId="32"/>
  </si>
  <si>
    <t>森田　朱音</t>
  </si>
  <si>
    <t>１年生</t>
    <rPh sb="1" eb="2">
      <t>ネン</t>
    </rPh>
    <rPh sb="2" eb="3">
      <t>ナマ</t>
    </rPh>
    <phoneticPr fontId="3"/>
  </si>
  <si>
    <t>中村　　結</t>
  </si>
  <si>
    <t>荒平　麻里</t>
  </si>
  <si>
    <t>大原　実彩</t>
  </si>
  <si>
    <t>野武　仁愛</t>
  </si>
  <si>
    <t>森　結侑子</t>
  </si>
  <si>
    <t>小山　愛葵</t>
    <rPh sb="0" eb="2">
      <t>コヤマ</t>
    </rPh>
    <rPh sb="3" eb="4">
      <t>アイ</t>
    </rPh>
    <rPh sb="4" eb="5">
      <t>アオイ</t>
    </rPh>
    <phoneticPr fontId="32"/>
  </si>
  <si>
    <t>橋本　　栞</t>
    <rPh sb="0" eb="2">
      <t>ハシモト</t>
    </rPh>
    <rPh sb="4" eb="5">
      <t>シオリ</t>
    </rPh>
    <phoneticPr fontId="32"/>
  </si>
  <si>
    <t>宮村　　楓</t>
  </si>
  <si>
    <t>内糸　　葵</t>
    <rPh sb="0" eb="2">
      <t>ウチイト</t>
    </rPh>
    <rPh sb="4" eb="5">
      <t>アオイ</t>
    </rPh>
    <phoneticPr fontId="32"/>
  </si>
  <si>
    <t>飯田　奈央</t>
  </si>
  <si>
    <t>前田　彩希</t>
  </si>
  <si>
    <t>関口　果穂</t>
  </si>
  <si>
    <t>髙橋　芽生</t>
  </si>
  <si>
    <t>渡邉　芽生</t>
  </si>
  <si>
    <t>飯嶋　依那</t>
  </si>
  <si>
    <t>石井　唯翔</t>
  </si>
  <si>
    <t>岡田　実々</t>
  </si>
  <si>
    <t>小野塚　守</t>
  </si>
  <si>
    <t>茨城県</t>
    <rPh sb="0" eb="2">
      <t>イバラキ</t>
    </rPh>
    <rPh sb="2" eb="3">
      <t>ケン</t>
    </rPh>
    <phoneticPr fontId="1"/>
  </si>
  <si>
    <t>松本　結衣</t>
  </si>
  <si>
    <t>.</t>
    <phoneticPr fontId="3"/>
  </si>
  <si>
    <t>栃木県</t>
    <rPh sb="0" eb="2">
      <t>トチギ</t>
    </rPh>
    <rPh sb="2" eb="3">
      <t>ケン</t>
    </rPh>
    <phoneticPr fontId="1"/>
  </si>
  <si>
    <t>群馬県</t>
    <rPh sb="2" eb="3">
      <t>ケン</t>
    </rPh>
    <phoneticPr fontId="3"/>
  </si>
  <si>
    <t>神宮　明理</t>
    <rPh sb="0" eb="2">
      <t>ジングウ</t>
    </rPh>
    <rPh sb="3" eb="4">
      <t>アカリ</t>
    </rPh>
    <rPh sb="4" eb="5">
      <t>リ</t>
    </rPh>
    <phoneticPr fontId="32"/>
  </si>
  <si>
    <t>四段</t>
    <rPh sb="0" eb="1">
      <t>ヨン</t>
    </rPh>
    <rPh sb="1" eb="2">
      <t>ダン</t>
    </rPh>
    <phoneticPr fontId="32"/>
  </si>
  <si>
    <t>木暮　陸斗</t>
    <rPh sb="0" eb="2">
      <t>コグレ</t>
    </rPh>
    <rPh sb="3" eb="5">
      <t>リクト</t>
    </rPh>
    <phoneticPr fontId="32"/>
  </si>
  <si>
    <t>猪熊　咲来</t>
    <rPh sb="0" eb="2">
      <t>イノクマ</t>
    </rPh>
    <rPh sb="3" eb="5">
      <t>サクラ</t>
    </rPh>
    <phoneticPr fontId="32"/>
  </si>
  <si>
    <t>福島　花菜</t>
    <rPh sb="0" eb="2">
      <t>フクシマ</t>
    </rPh>
    <rPh sb="3" eb="4">
      <t>ハナ</t>
    </rPh>
    <rPh sb="4" eb="5">
      <t>ナ</t>
    </rPh>
    <phoneticPr fontId="32"/>
  </si>
  <si>
    <t>前田　華奈</t>
    <rPh sb="0" eb="2">
      <t>マエダ</t>
    </rPh>
    <rPh sb="3" eb="4">
      <t>カ</t>
    </rPh>
    <rPh sb="4" eb="5">
      <t>ナ</t>
    </rPh>
    <phoneticPr fontId="32"/>
  </si>
  <si>
    <t>中島　衣咲</t>
  </si>
  <si>
    <t>松本のどか</t>
    <rPh sb="0" eb="2">
      <t>マツモト</t>
    </rPh>
    <phoneticPr fontId="32"/>
  </si>
  <si>
    <t>片山　美沙</t>
  </si>
  <si>
    <t>愛媛県</t>
    <rPh sb="0" eb="2">
      <t>エヒメ</t>
    </rPh>
    <rPh sb="2" eb="3">
      <t>ケン</t>
    </rPh>
    <phoneticPr fontId="1"/>
  </si>
  <si>
    <t>岩城　樹奈</t>
  </si>
  <si>
    <t>初段</t>
    <rPh sb="0" eb="1">
      <t>ショ</t>
    </rPh>
    <rPh sb="1" eb="2">
      <t>ダン</t>
    </rPh>
    <phoneticPr fontId="32"/>
  </si>
  <si>
    <t>清原由妃乃</t>
    <rPh sb="0" eb="2">
      <t>キヨハラ</t>
    </rPh>
    <rPh sb="2" eb="3">
      <t>ヨシ</t>
    </rPh>
    <rPh sb="3" eb="4">
      <t>キサキ</t>
    </rPh>
    <rPh sb="4" eb="5">
      <t>ノ</t>
    </rPh>
    <phoneticPr fontId="32"/>
  </si>
  <si>
    <t>前田　侑芽</t>
    <rPh sb="0" eb="2">
      <t>マエダ</t>
    </rPh>
    <phoneticPr fontId="32"/>
  </si>
  <si>
    <t>上村菜乃果</t>
    <rPh sb="0" eb="2">
      <t>ウエムラ</t>
    </rPh>
    <rPh sb="2" eb="3">
      <t>ナ</t>
    </rPh>
    <rPh sb="3" eb="4">
      <t>ノ</t>
    </rPh>
    <rPh sb="4" eb="5">
      <t>カ</t>
    </rPh>
    <phoneticPr fontId="32"/>
  </si>
  <si>
    <t>佐藤　彩音</t>
    <rPh sb="0" eb="2">
      <t>サトウ</t>
    </rPh>
    <rPh sb="3" eb="5">
      <t>アヤネ</t>
    </rPh>
    <phoneticPr fontId="32"/>
  </si>
  <si>
    <t>附柴　里沙</t>
  </si>
  <si>
    <t>村上　　佑</t>
  </si>
  <si>
    <t>本間　そら</t>
  </si>
  <si>
    <t>鈴木　　彩</t>
  </si>
  <si>
    <t>小岩　柚梛</t>
  </si>
  <si>
    <t>加藤　千捺</t>
  </si>
  <si>
    <t>笠原　　菫</t>
  </si>
  <si>
    <t>愛澤未紗子</t>
  </si>
  <si>
    <t>小野　　遥</t>
    <rPh sb="0" eb="2">
      <t>オノ</t>
    </rPh>
    <rPh sb="4" eb="5">
      <t>ハルカ</t>
    </rPh>
    <phoneticPr fontId="32"/>
  </si>
  <si>
    <t>金原　享佑</t>
  </si>
  <si>
    <t>千葉　小愛</t>
  </si>
  <si>
    <t>近江　雪花</t>
  </si>
  <si>
    <t>甲　希乃花</t>
  </si>
  <si>
    <t>藤田　望心</t>
  </si>
  <si>
    <t>井川　昇悟</t>
  </si>
  <si>
    <t>山内　愛莉</t>
  </si>
  <si>
    <t>石川怜唯奈</t>
  </si>
  <si>
    <t>大江　夏楓</t>
  </si>
  <si>
    <t>石川　舞</t>
  </si>
  <si>
    <t>髙橋　結花</t>
  </si>
  <si>
    <t>福地　柚南</t>
  </si>
  <si>
    <t>塚本　愛</t>
  </si>
  <si>
    <t>藤川　奈々</t>
  </si>
  <si>
    <t>吉村　文音</t>
  </si>
  <si>
    <t>竹吉　優芽</t>
    <rPh sb="0" eb="2">
      <t>タケヨシ</t>
    </rPh>
    <rPh sb="3" eb="4">
      <t>ユウ</t>
    </rPh>
    <rPh sb="4" eb="5">
      <t>メ</t>
    </rPh>
    <phoneticPr fontId="32"/>
  </si>
  <si>
    <t>植原　大貴</t>
    <rPh sb="0" eb="2">
      <t>ウエハラ</t>
    </rPh>
    <rPh sb="3" eb="5">
      <t>ダイキ</t>
    </rPh>
    <phoneticPr fontId="32"/>
  </si>
  <si>
    <t>渡邊　聡香</t>
  </si>
  <si>
    <t>中里美優梨</t>
    <phoneticPr fontId="1"/>
  </si>
  <si>
    <t>小池　　結</t>
    <phoneticPr fontId="1"/>
  </si>
  <si>
    <t>垰田満ちる</t>
    <phoneticPr fontId="1"/>
  </si>
  <si>
    <t>花谷　知紗子</t>
  </si>
  <si>
    <t>常世田帆乃花</t>
  </si>
  <si>
    <t>富田　　桃</t>
  </si>
  <si>
    <t>西村　花奈</t>
  </si>
  <si>
    <t>秋元敬士郎</t>
    <rPh sb="0" eb="1">
      <t>アキモト</t>
    </rPh>
    <rPh sb="2" eb="5">
      <t>ケイシロウ</t>
    </rPh>
    <phoneticPr fontId="32"/>
  </si>
  <si>
    <t>鈴木　朱璃</t>
  </si>
  <si>
    <t>關　萌々果</t>
  </si>
  <si>
    <t>鈴木　珠帆</t>
  </si>
  <si>
    <t>塩原　愛椛</t>
  </si>
  <si>
    <t>新潟</t>
    <rPh sb="0" eb="2">
      <t>ニイガタ</t>
    </rPh>
    <phoneticPr fontId="1"/>
  </si>
  <si>
    <t>森　結佳子</t>
  </si>
  <si>
    <t>杉本　菜々</t>
  </si>
  <si>
    <t>星野　菊乃</t>
  </si>
  <si>
    <t>鎌倉　　菖</t>
  </si>
  <si>
    <t>富山</t>
    <rPh sb="0" eb="2">
      <t>トヤマ</t>
    </rPh>
    <phoneticPr fontId="1"/>
  </si>
  <si>
    <t>内澤　明鳥</t>
  </si>
  <si>
    <t>下坂都和子</t>
    <phoneticPr fontId="3"/>
  </si>
  <si>
    <t>駒崎　初音</t>
  </si>
  <si>
    <t>野澤　咲亜</t>
    <rPh sb="0" eb="2">
      <t>ノザワ</t>
    </rPh>
    <rPh sb="3" eb="4">
      <t>サキ</t>
    </rPh>
    <rPh sb="4" eb="5">
      <t>ア</t>
    </rPh>
    <phoneticPr fontId="32"/>
  </si>
  <si>
    <t>石川</t>
    <rPh sb="0" eb="2">
      <t>イシカワ</t>
    </rPh>
    <phoneticPr fontId="1"/>
  </si>
  <si>
    <t>谷口　來夢</t>
    <rPh sb="0" eb="1">
      <t>タニグチ</t>
    </rPh>
    <rPh sb="2" eb="3">
      <t>ライ</t>
    </rPh>
    <rPh sb="3" eb="4">
      <t>ユメ</t>
    </rPh>
    <phoneticPr fontId="32"/>
  </si>
  <si>
    <t>濱田　結子</t>
  </si>
  <si>
    <t>濱野　悠生</t>
  </si>
  <si>
    <t>天満　友菜</t>
  </si>
  <si>
    <t>竹森悠唯歩</t>
  </si>
  <si>
    <t>江川　想晏</t>
  </si>
  <si>
    <t>緒方　咲希</t>
  </si>
  <si>
    <t>白井　美羽</t>
    <rPh sb="0" eb="2">
      <t>シライ</t>
    </rPh>
    <rPh sb="3" eb="4">
      <t>ミ</t>
    </rPh>
    <rPh sb="4" eb="5">
      <t>ハネ</t>
    </rPh>
    <phoneticPr fontId="32"/>
  </si>
  <si>
    <t>中村　葉奈</t>
  </si>
  <si>
    <t>中川　心結</t>
  </si>
  <si>
    <t>法月　咲那</t>
  </si>
  <si>
    <t>湯本　珠希</t>
  </si>
  <si>
    <t>渡邊　ゆず</t>
  </si>
  <si>
    <t>小林百合江</t>
    <phoneticPr fontId="3"/>
  </si>
  <si>
    <t>池田まどか</t>
  </si>
  <si>
    <t>早坂はるな</t>
  </si>
  <si>
    <t>渥美　陽菜</t>
  </si>
  <si>
    <t>上山あおい</t>
  </si>
  <si>
    <t>山村　はる</t>
  </si>
  <si>
    <t>山田　明奈</t>
    <rPh sb="0" eb="2">
      <t>ヤマダ</t>
    </rPh>
    <rPh sb="3" eb="5">
      <t>アキナ</t>
    </rPh>
    <phoneticPr fontId="32"/>
  </si>
  <si>
    <t>井倉百々葉</t>
  </si>
  <si>
    <t>舘　　桃花</t>
  </si>
  <si>
    <t>水谷　明彩</t>
  </si>
  <si>
    <t>松井　春陽</t>
  </si>
  <si>
    <t>坂井　理央</t>
  </si>
  <si>
    <t>武田　杏華</t>
  </si>
  <si>
    <t>板倉みかん</t>
  </si>
  <si>
    <t>板倉みのん</t>
  </si>
  <si>
    <t>所　　涼乃</t>
  </si>
  <si>
    <t>坂本明日香</t>
  </si>
  <si>
    <t>岩城　梨花</t>
  </si>
  <si>
    <t>佐々木梓沙</t>
  </si>
  <si>
    <t>大村　莉子</t>
  </si>
  <si>
    <t>稲継日菜乃</t>
  </si>
  <si>
    <t>川﨑　杏奈</t>
  </si>
  <si>
    <t>豊田　　凪</t>
  </si>
  <si>
    <t>丸尾　友香</t>
  </si>
  <si>
    <t>明石佳奈美</t>
  </si>
  <si>
    <t>西田佳芳子</t>
  </si>
  <si>
    <t>西見　夢菜</t>
  </si>
  <si>
    <t>鳥羽　乃生</t>
  </si>
  <si>
    <t>勢井　　遥</t>
  </si>
  <si>
    <t>犬飼　百花</t>
  </si>
  <si>
    <t>犬飼　咲良</t>
  </si>
  <si>
    <t>野田　真緒</t>
  </si>
  <si>
    <t>近藤　綺海</t>
  </si>
  <si>
    <t>志賀　　紫</t>
  </si>
  <si>
    <t>西川百合子</t>
  </si>
  <si>
    <t>福岡　諒大</t>
  </si>
  <si>
    <t>槇　　希珠</t>
  </si>
  <si>
    <t>大原　未来</t>
  </si>
  <si>
    <t>増原　華凛</t>
  </si>
  <si>
    <t>福岡</t>
    <rPh sb="0" eb="2">
      <t>フクオカ</t>
    </rPh>
    <phoneticPr fontId="3"/>
  </si>
  <si>
    <t>末次日菜子</t>
    <rPh sb="0" eb="2">
      <t>スエツグ</t>
    </rPh>
    <rPh sb="2" eb="5">
      <t>ヒナコ</t>
    </rPh>
    <phoneticPr fontId="32"/>
  </si>
  <si>
    <t>廣津　　碧</t>
  </si>
  <si>
    <t>島崎　瑠伽</t>
  </si>
  <si>
    <t>黄色のところだけ入れればOKのはず</t>
    <rPh sb="0" eb="2">
      <t>キイロ</t>
    </rPh>
    <rPh sb="8" eb="9">
      <t>イ</t>
    </rPh>
    <phoneticPr fontId="1"/>
  </si>
  <si>
    <t>最初に</t>
    <rPh sb="0" eb="2">
      <t>サイショ</t>
    </rPh>
    <phoneticPr fontId="1"/>
  </si>
  <si>
    <t>マスターにある、A1～D4までの位置に、各会の数字を入れる</t>
    <rPh sb="16" eb="18">
      <t>イチ</t>
    </rPh>
    <rPh sb="20" eb="22">
      <t>カクカイ</t>
    </rPh>
    <rPh sb="23" eb="25">
      <t>スウジ</t>
    </rPh>
    <rPh sb="26" eb="27">
      <t>イ</t>
    </rPh>
    <phoneticPr fontId="1"/>
  </si>
  <si>
    <t>これで、予選のシートに反映されます</t>
    <rPh sb="4" eb="6">
      <t>ヨセン</t>
    </rPh>
    <rPh sb="11" eb="13">
      <t>ハンエイ</t>
    </rPh>
    <phoneticPr fontId="1"/>
  </si>
  <si>
    <t>入力のところに、選手IDを入れます</t>
    <rPh sb="0" eb="2">
      <t>ニュウリョク</t>
    </rPh>
    <rPh sb="8" eb="10">
      <t>センシュ</t>
    </rPh>
    <rPh sb="13" eb="14">
      <t>イ</t>
    </rPh>
    <phoneticPr fontId="1"/>
  </si>
  <si>
    <t>各会の数字＋１～４(主将は１で、四将が４)</t>
    <rPh sb="0" eb="1">
      <t>カク</t>
    </rPh>
    <rPh sb="1" eb="2">
      <t>カイ</t>
    </rPh>
    <rPh sb="3" eb="5">
      <t>スウジ</t>
    </rPh>
    <rPh sb="10" eb="12">
      <t>シュショウ</t>
    </rPh>
    <rPh sb="16" eb="18">
      <t>ヨンショウ</t>
    </rPh>
    <phoneticPr fontId="1"/>
  </si>
  <si>
    <t>←もし間違ってたら、マスターの箇所を直してください</t>
    <rPh sb="3" eb="5">
      <t>マチガ</t>
    </rPh>
    <rPh sb="15" eb="17">
      <t>カショ</t>
    </rPh>
    <rPh sb="18" eb="19">
      <t>ナオ</t>
    </rPh>
    <phoneticPr fontId="1"/>
  </si>
  <si>
    <t>そうすると、予選表示のシートに反映されるはず</t>
    <rPh sb="6" eb="8">
      <t>ヨセン</t>
    </rPh>
    <rPh sb="8" eb="10">
      <t>ヒョウジ</t>
    </rPh>
    <rPh sb="15" eb="17">
      <t>ハンエイ</t>
    </rPh>
    <phoneticPr fontId="1"/>
  </si>
  <si>
    <t>結果は、右側のところに入れます</t>
    <rPh sb="0" eb="2">
      <t>ケッカ</t>
    </rPh>
    <rPh sb="4" eb="6">
      <t>ミギガワ</t>
    </rPh>
    <rPh sb="11" eb="12">
      <t>イ</t>
    </rPh>
    <phoneticPr fontId="1"/>
  </si>
  <si>
    <t>勝った方の側に数字を入れるだけです</t>
    <rPh sb="0" eb="1">
      <t>カ</t>
    </rPh>
    <rPh sb="3" eb="4">
      <t>ホウ</t>
    </rPh>
    <rPh sb="5" eb="6">
      <t>ガワ</t>
    </rPh>
    <rPh sb="7" eb="9">
      <t>スウジ</t>
    </rPh>
    <rPh sb="10" eb="11">
      <t>イ</t>
    </rPh>
    <phoneticPr fontId="1"/>
  </si>
  <si>
    <t>練習用があるので、練習できます</t>
    <rPh sb="0" eb="3">
      <t>レンシュウヨウ</t>
    </rPh>
    <rPh sb="9" eb="11">
      <t>レンシュウ</t>
    </rPh>
    <phoneticPr fontId="1"/>
  </si>
  <si>
    <t>予選は入力１シート、出力１シートにまとまってます。消さないで！</t>
    <rPh sb="0" eb="2">
      <t>ヨセン</t>
    </rPh>
    <rPh sb="3" eb="5">
      <t>ニュウリョク</t>
    </rPh>
    <rPh sb="10" eb="12">
      <t>シュツリョク</t>
    </rPh>
    <rPh sb="25" eb="26">
      <t>ケ</t>
    </rPh>
    <phoneticPr fontId="1"/>
  </si>
  <si>
    <t>決勝になったら、それぞれの会のIDもいれてあげてください</t>
    <rPh sb="0" eb="2">
      <t>ケッショウ</t>
    </rPh>
    <rPh sb="13" eb="14">
      <t>カイ</t>
    </rPh>
    <phoneticPr fontId="1"/>
  </si>
  <si>
    <t>決勝トナメの方は、１シートずつで完結しています</t>
    <rPh sb="0" eb="2">
      <t>ケッショウ</t>
    </rPh>
    <rPh sb="6" eb="7">
      <t>ホウ</t>
    </rPh>
    <rPh sb="16" eb="18">
      <t>カンケツ</t>
    </rPh>
    <phoneticPr fontId="1"/>
  </si>
  <si>
    <t>おまけ</t>
    <phoneticPr fontId="1"/>
  </si>
  <si>
    <t>重複＝同じID の人がいないか確認する</t>
    <rPh sb="0" eb="2">
      <t>チョウフク</t>
    </rPh>
    <rPh sb="3" eb="4">
      <t>オナ</t>
    </rPh>
    <rPh sb="9" eb="10">
      <t>ヒト</t>
    </rPh>
    <rPh sb="15" eb="17">
      <t>カクニン</t>
    </rPh>
    <phoneticPr fontId="1"/>
  </si>
  <si>
    <t>エラー＝会のIDに合致する人間のIDが入ってるか確認する</t>
    <rPh sb="4" eb="5">
      <t>カイ</t>
    </rPh>
    <rPh sb="9" eb="11">
      <t>ガッチ</t>
    </rPh>
    <rPh sb="13" eb="15">
      <t>ニンゲン</t>
    </rPh>
    <rPh sb="19" eb="20">
      <t>ハイ</t>
    </rPh>
    <rPh sb="24" eb="26">
      <t>カクニン</t>
    </rPh>
    <phoneticPr fontId="1"/>
  </si>
  <si>
    <t>←こっちはほんと適当なので、おかしい挙動したらごめんなさい</t>
    <rPh sb="8" eb="10">
      <t>テキトウ</t>
    </rPh>
    <rPh sb="18" eb="20">
      <t>キョドウ</t>
    </rPh>
    <phoneticPr fontId="1"/>
  </si>
  <si>
    <t>会のID＝１、の時に選手ID＝61、とか入れると「エラー」表示が出るつもり</t>
    <rPh sb="0" eb="1">
      <t>カイ</t>
    </rPh>
    <rPh sb="8" eb="9">
      <t>トキ</t>
    </rPh>
    <rPh sb="10" eb="12">
      <t>センシュ</t>
    </rPh>
    <rPh sb="20" eb="21">
      <t>イ</t>
    </rPh>
    <rPh sb="29" eb="31">
      <t>ヒョウジ</t>
    </rPh>
    <rPh sb="32" eb="33">
      <t>デ</t>
    </rPh>
    <phoneticPr fontId="1"/>
  </si>
  <si>
    <t>スクショは、SHIFT+S+WINDOW</t>
    <phoneticPr fontId="1"/>
  </si>
  <si>
    <t>入力前、０が出ちゃっててごめんなさい</t>
    <rPh sb="0" eb="2">
      <t>ニュウリョク</t>
    </rPh>
    <rPh sb="2" eb="3">
      <t>マエ</t>
    </rPh>
    <rPh sb="6" eb="7">
      <t>デ</t>
    </rPh>
    <phoneticPr fontId="1"/>
  </si>
  <si>
    <t>直す時間がありませんでした</t>
    <rPh sb="0" eb="1">
      <t>ナオ</t>
    </rPh>
    <rPh sb="2" eb="4">
      <t>ジカン</t>
    </rPh>
    <phoneticPr fontId="1"/>
  </si>
  <si>
    <t>if(??="","",(本命の式))</t>
    <rPh sb="13" eb="15">
      <t>ホンメイ</t>
    </rPh>
    <rPh sb="16" eb="17">
      <t>シキ</t>
    </rPh>
    <phoneticPr fontId="1"/>
  </si>
  <si>
    <t>↑みたいなのを足してもよいかとは思いますが、無理しなくても、かも</t>
    <rPh sb="7" eb="8">
      <t>タ</t>
    </rPh>
    <rPh sb="16" eb="17">
      <t>オモ</t>
    </rPh>
    <rPh sb="22" eb="24">
      <t>ムリ</t>
    </rPh>
    <phoneticPr fontId="1"/>
  </si>
  <si>
    <t>↑黄色いとこだけ入力！！</t>
    <rPh sb="1" eb="3">
      <t>キイロ</t>
    </rPh>
    <rPh sb="8" eb="10">
      <t>ニュウリョク</t>
    </rPh>
    <phoneticPr fontId="1"/>
  </si>
  <si>
    <t>宮城</t>
    <rPh sb="0" eb="2">
      <t>ミヤギ</t>
    </rPh>
    <phoneticPr fontId="1"/>
  </si>
  <si>
    <t>群馬</t>
    <rPh sb="0" eb="2">
      <t>グンマ</t>
    </rPh>
    <phoneticPr fontId="1"/>
  </si>
  <si>
    <t>宮城</t>
  </si>
  <si>
    <t>群馬</t>
  </si>
  <si>
    <t>下坂都和子</t>
  </si>
  <si>
    <t>小林百合江</t>
  </si>
  <si>
    <t>【全勝賞　チェック】</t>
    <rPh sb="1" eb="3">
      <t>ゼンショウ</t>
    </rPh>
    <rPh sb="3" eb="4">
      <t>ショウ</t>
    </rPh>
    <phoneticPr fontId="1"/>
  </si>
  <si>
    <t>白川　雅志　六段　公認審判員</t>
    <rPh sb="0" eb="2">
      <t>シラカワ</t>
    </rPh>
    <rPh sb="3" eb="4">
      <t>マサシ</t>
    </rPh>
    <rPh sb="4" eb="5">
      <t>シ</t>
    </rPh>
    <rPh sb="6" eb="8">
      <t>ロクダン</t>
    </rPh>
    <rPh sb="9" eb="11">
      <t>コウニン</t>
    </rPh>
    <rPh sb="11" eb="14">
      <t>シンパンイン</t>
    </rPh>
    <phoneticPr fontId="1"/>
  </si>
  <si>
    <t>池原　威徳　六段</t>
    <rPh sb="0" eb="2">
      <t>イケハラ</t>
    </rPh>
    <rPh sb="3" eb="5">
      <t>イトク</t>
    </rPh>
    <rPh sb="6" eb="8">
      <t>ロクダン</t>
    </rPh>
    <phoneticPr fontId="1"/>
  </si>
  <si>
    <t>小倉百人一首競技かるた　第 ２７ 回　全 国 中 学 生 選 手 権 大 会　（ 団 体 戦 ）　　　　　</t>
    <rPh sb="0" eb="8">
      <t>オグラヒャクニンイッシュキョウギ</t>
    </rPh>
    <rPh sb="19" eb="20">
      <t>ゼン</t>
    </rPh>
    <rPh sb="21" eb="22">
      <t>クニ</t>
    </rPh>
    <rPh sb="23" eb="24">
      <t>ナカ</t>
    </rPh>
    <rPh sb="25" eb="26">
      <t>ガク</t>
    </rPh>
    <rPh sb="27" eb="28">
      <t>ショウ</t>
    </rPh>
    <rPh sb="29" eb="34">
      <t>センシュケン</t>
    </rPh>
    <rPh sb="41" eb="42">
      <t>ダン</t>
    </rPh>
    <rPh sb="43" eb="44">
      <t>カラダ</t>
    </rPh>
    <rPh sb="45" eb="46">
      <t>イクサ</t>
    </rPh>
    <phoneticPr fontId="3"/>
  </si>
  <si>
    <t>東京都 　　2</t>
    <rPh sb="0" eb="3">
      <t>トウキョウト</t>
    </rPh>
    <phoneticPr fontId="3"/>
  </si>
  <si>
    <t>滋賀県　　　2</t>
    <rPh sb="0" eb="2">
      <t>シガ</t>
    </rPh>
    <rPh sb="2" eb="3">
      <t>ケン</t>
    </rPh>
    <phoneticPr fontId="3"/>
  </si>
  <si>
    <t>神奈川県　2</t>
    <rPh sb="0" eb="4">
      <t>カナガワケン</t>
    </rPh>
    <phoneticPr fontId="3"/>
  </si>
  <si>
    <t>３位</t>
    <rPh sb="1" eb="2">
      <t>クライ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</si>
</sst>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###&quot;年&quot;"/>
    <numFmt numFmtId="177" formatCode="######&quot;段&quot;"/>
    <numFmt numFmtId="178" formatCode="0_);[Red]\(0\)"/>
  </numFmts>
  <fonts count="4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C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4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36"/>
      <name val="HG丸ｺﾞｼｯｸM-PRO"/>
      <family val="3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4"/>
      <color theme="1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color theme="1"/>
      <name val="Century"/>
      <family val="1"/>
    </font>
    <font>
      <sz val="12"/>
      <color theme="1"/>
      <name val="游ゴシック"/>
      <family val="3"/>
      <charset val="128"/>
      <scheme val="minor"/>
    </font>
    <font>
      <sz val="14"/>
      <color indexed="8"/>
      <name val="HGSｺﾞｼｯｸM"/>
      <family val="3"/>
      <charset val="128"/>
    </font>
    <font>
      <sz val="12"/>
      <name val="游ゴシック"/>
      <family val="3"/>
      <charset val="128"/>
      <scheme val="minor"/>
    </font>
    <font>
      <sz val="14"/>
      <color indexed="8"/>
      <name val="Century"/>
      <family val="1"/>
    </font>
    <font>
      <b/>
      <sz val="12"/>
      <color theme="1"/>
      <name val="游ゴシック"/>
      <family val="3"/>
      <charset val="128"/>
      <scheme val="minor"/>
    </font>
    <font>
      <sz val="12"/>
      <name val="Century"/>
      <family val="1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FFCF9F"/>
        <bgColor indexed="64"/>
      </patternFill>
    </fill>
    <fill>
      <patternFill patternType="solid">
        <fgColor rgb="FFFFD1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</cellStyleXfs>
  <cellXfs count="444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4" fillId="2" borderId="0" xfId="0" applyFont="1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6" borderId="0" xfId="0" quotePrefix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quotePrefix="1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176" fontId="2" fillId="0" borderId="0" xfId="3" applyNumberFormat="1" applyFont="1" applyAlignment="1">
      <alignment horizontal="center" vertical="center"/>
    </xf>
    <xf numFmtId="177" fontId="2" fillId="0" borderId="0" xfId="3" applyNumberFormat="1" applyFont="1" applyAlignment="1">
      <alignment horizontal="center" vertical="center"/>
    </xf>
    <xf numFmtId="0" fontId="2" fillId="0" borderId="0" xfId="3" quotePrefix="1" applyFont="1" applyAlignment="1">
      <alignment horizontal="center" vertical="center"/>
    </xf>
    <xf numFmtId="0" fontId="2" fillId="0" borderId="0" xfId="4" applyFont="1">
      <alignment vertical="center"/>
    </xf>
    <xf numFmtId="49" fontId="2" fillId="0" borderId="0" xfId="3" applyNumberFormat="1" applyFont="1" applyAlignment="1">
      <alignment horizontal="left" vertical="center"/>
    </xf>
    <xf numFmtId="0" fontId="2" fillId="0" borderId="0" xfId="3" applyFont="1">
      <alignment vertical="center"/>
    </xf>
    <xf numFmtId="0" fontId="2" fillId="0" borderId="0" xfId="1" quotePrefix="1" applyFont="1" applyAlignment="1">
      <alignment horizontal="left" vertical="center"/>
    </xf>
    <xf numFmtId="49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9" fillId="8" borderId="0" xfId="2" applyFill="1">
      <alignment vertical="center"/>
    </xf>
    <xf numFmtId="0" fontId="9" fillId="0" borderId="0" xfId="2">
      <alignment vertical="center"/>
    </xf>
    <xf numFmtId="0" fontId="2" fillId="8" borderId="38" xfId="2" quotePrefix="1" applyFont="1" applyFill="1" applyBorder="1">
      <alignment vertical="center"/>
    </xf>
    <xf numFmtId="0" fontId="9" fillId="8" borderId="45" xfId="2" applyFill="1" applyBorder="1" applyAlignment="1">
      <alignment vertical="center" wrapText="1"/>
    </xf>
    <xf numFmtId="0" fontId="9" fillId="8" borderId="42" xfId="2" applyFill="1" applyBorder="1" applyAlignment="1">
      <alignment vertical="top"/>
    </xf>
    <xf numFmtId="0" fontId="2" fillId="8" borderId="47" xfId="2" quotePrefix="1" applyFont="1" applyFill="1" applyBorder="1">
      <alignment vertical="center"/>
    </xf>
    <xf numFmtId="0" fontId="9" fillId="8" borderId="45" xfId="2" applyFill="1" applyBorder="1" applyAlignment="1"/>
    <xf numFmtId="0" fontId="9" fillId="8" borderId="19" xfId="2" applyFill="1" applyBorder="1" applyAlignment="1">
      <alignment vertical="center" wrapText="1"/>
    </xf>
    <xf numFmtId="0" fontId="9" fillId="0" borderId="43" xfId="2" applyBorder="1">
      <alignment vertical="center"/>
    </xf>
    <xf numFmtId="0" fontId="9" fillId="8" borderId="45" xfId="2" applyFill="1" applyBorder="1">
      <alignment vertical="center"/>
    </xf>
    <xf numFmtId="0" fontId="9" fillId="8" borderId="19" xfId="2" applyFill="1" applyBorder="1">
      <alignment vertical="center"/>
    </xf>
    <xf numFmtId="0" fontId="12" fillId="8" borderId="0" xfId="2" applyFont="1" applyFill="1" applyAlignment="1">
      <alignment horizontal="left" vertical="center" indent="1"/>
    </xf>
    <xf numFmtId="0" fontId="2" fillId="8" borderId="38" xfId="2" applyFont="1" applyFill="1" applyBorder="1">
      <alignment vertical="center"/>
    </xf>
    <xf numFmtId="0" fontId="12" fillId="8" borderId="50" xfId="2" applyFont="1" applyFill="1" applyBorder="1">
      <alignment vertical="center"/>
    </xf>
    <xf numFmtId="0" fontId="9" fillId="0" borderId="45" xfId="2" applyBorder="1">
      <alignment vertical="center"/>
    </xf>
    <xf numFmtId="0" fontId="9" fillId="0" borderId="19" xfId="2" applyBorder="1" applyAlignment="1"/>
    <xf numFmtId="0" fontId="9" fillId="0" borderId="0" xfId="2" applyAlignment="1">
      <alignment vertical="center" shrinkToFit="1"/>
    </xf>
    <xf numFmtId="0" fontId="9" fillId="0" borderId="58" xfId="2" applyBorder="1" applyAlignment="1">
      <alignment horizontal="center" vertical="center" shrinkToFit="1"/>
    </xf>
    <xf numFmtId="0" fontId="9" fillId="0" borderId="59" xfId="2" applyBorder="1" applyAlignment="1">
      <alignment horizontal="center" vertical="center" shrinkToFit="1"/>
    </xf>
    <xf numFmtId="0" fontId="9" fillId="0" borderId="55" xfId="2" applyBorder="1" applyAlignment="1">
      <alignment horizontal="center" vertical="center" shrinkToFit="1"/>
    </xf>
    <xf numFmtId="0" fontId="9" fillId="0" borderId="60" xfId="2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8" xfId="5" applyFont="1" applyBorder="1" applyAlignment="1">
      <alignment vertical="center" shrinkToFit="1"/>
    </xf>
    <xf numFmtId="49" fontId="22" fillId="0" borderId="8" xfId="6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7" fillId="0" borderId="8" xfId="0" applyFont="1" applyBorder="1" applyAlignment="1">
      <alignment horizontal="right" vertical="center"/>
    </xf>
    <xf numFmtId="0" fontId="22" fillId="0" borderId="8" xfId="6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/>
    </xf>
    <xf numFmtId="0" fontId="28" fillId="0" borderId="0" xfId="5" applyFont="1" applyAlignment="1">
      <alignment vertical="center" shrinkToFit="1"/>
    </xf>
    <xf numFmtId="49" fontId="29" fillId="0" borderId="8" xfId="6" applyNumberFormat="1" applyFont="1" applyBorder="1" applyAlignment="1">
      <alignment horizontal="center" vertical="center" shrinkToFit="1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0" fillId="0" borderId="70" xfId="0" applyBorder="1">
      <alignment vertical="center"/>
    </xf>
    <xf numFmtId="0" fontId="23" fillId="0" borderId="8" xfId="0" quotePrefix="1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2" borderId="30" xfId="0" applyFill="1" applyBorder="1">
      <alignment vertical="center"/>
    </xf>
    <xf numFmtId="0" fontId="0" fillId="0" borderId="71" xfId="0" applyBorder="1">
      <alignment vertical="center"/>
    </xf>
    <xf numFmtId="0" fontId="31" fillId="0" borderId="8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/>
    </xf>
    <xf numFmtId="0" fontId="32" fillId="0" borderId="8" xfId="5" applyFont="1" applyBorder="1" applyAlignment="1">
      <alignment vertical="center" shrinkToFit="1"/>
    </xf>
    <xf numFmtId="0" fontId="26" fillId="0" borderId="0" xfId="5" applyFont="1" applyAlignment="1">
      <alignment vertical="center" shrinkToFit="1"/>
    </xf>
    <xf numFmtId="0" fontId="22" fillId="0" borderId="8" xfId="6" applyFont="1" applyBorder="1" applyAlignment="1">
      <alignment horizontal="right" vertical="center" shrinkToFit="1"/>
    </xf>
    <xf numFmtId="0" fontId="26" fillId="0" borderId="16" xfId="5" applyFont="1" applyBorder="1" applyAlignment="1">
      <alignment vertical="center" shrinkToFit="1"/>
    </xf>
    <xf numFmtId="49" fontId="22" fillId="0" borderId="16" xfId="6" applyNumberFormat="1" applyFont="1" applyBorder="1" applyAlignment="1">
      <alignment horizontal="center" vertical="center" shrinkToFit="1"/>
    </xf>
    <xf numFmtId="0" fontId="22" fillId="0" borderId="9" xfId="6" applyFont="1" applyBorder="1" applyAlignment="1">
      <alignment horizontal="right" vertical="center" shrinkToFit="1"/>
    </xf>
    <xf numFmtId="0" fontId="23" fillId="0" borderId="8" xfId="0" applyFont="1" applyBorder="1" applyAlignment="1">
      <alignment horizontal="center" vertical="center" shrinkToFit="1"/>
    </xf>
    <xf numFmtId="0" fontId="22" fillId="0" borderId="0" xfId="5" applyFont="1" applyAlignment="1">
      <alignment vertical="center" shrinkToFit="1"/>
    </xf>
    <xf numFmtId="0" fontId="22" fillId="0" borderId="8" xfId="5" applyFont="1" applyBorder="1" applyAlignment="1">
      <alignment vertical="center" shrinkToFit="1"/>
    </xf>
    <xf numFmtId="0" fontId="32" fillId="0" borderId="0" xfId="5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9" borderId="0" xfId="0" applyFill="1">
      <alignment vertical="center"/>
    </xf>
    <xf numFmtId="0" fontId="0" fillId="9" borderId="8" xfId="0" applyFill="1" applyBorder="1">
      <alignment vertical="center"/>
    </xf>
    <xf numFmtId="0" fontId="21" fillId="9" borderId="8" xfId="0" applyFont="1" applyFill="1" applyBorder="1">
      <alignment vertical="center"/>
    </xf>
    <xf numFmtId="0" fontId="0" fillId="10" borderId="0" xfId="0" applyFill="1">
      <alignment vertical="center"/>
    </xf>
    <xf numFmtId="0" fontId="0" fillId="10" borderId="8" xfId="0" applyFill="1" applyBorder="1">
      <alignment vertical="center"/>
    </xf>
    <xf numFmtId="0" fontId="21" fillId="10" borderId="8" xfId="0" applyFont="1" applyFill="1" applyBorder="1">
      <alignment vertical="center"/>
    </xf>
    <xf numFmtId="0" fontId="0" fillId="11" borderId="0" xfId="0" applyFill="1">
      <alignment vertical="center"/>
    </xf>
    <xf numFmtId="0" fontId="0" fillId="11" borderId="8" xfId="0" applyFill="1" applyBorder="1">
      <alignment vertical="center"/>
    </xf>
    <xf numFmtId="0" fontId="21" fillId="11" borderId="8" xfId="0" applyFont="1" applyFill="1" applyBorder="1">
      <alignment vertical="center"/>
    </xf>
    <xf numFmtId="0" fontId="34" fillId="0" borderId="0" xfId="0" applyFont="1">
      <alignment vertical="center"/>
    </xf>
    <xf numFmtId="0" fontId="0" fillId="2" borderId="12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8" xfId="0" applyBorder="1">
      <alignment vertical="center"/>
    </xf>
    <xf numFmtId="0" fontId="34" fillId="0" borderId="8" xfId="0" applyFont="1" applyBorder="1">
      <alignment vertical="center"/>
    </xf>
    <xf numFmtId="0" fontId="0" fillId="5" borderId="8" xfId="0" applyFill="1" applyBorder="1">
      <alignment vertical="center"/>
    </xf>
    <xf numFmtId="0" fontId="0" fillId="12" borderId="8" xfId="0" applyFill="1" applyBorder="1">
      <alignment vertical="center"/>
    </xf>
    <xf numFmtId="0" fontId="0" fillId="13" borderId="8" xfId="0" applyFill="1" applyBorder="1">
      <alignment vertical="center"/>
    </xf>
    <xf numFmtId="0" fontId="0" fillId="14" borderId="8" xfId="0" applyFill="1" applyBorder="1">
      <alignment vertical="center"/>
    </xf>
    <xf numFmtId="0" fontId="0" fillId="9" borderId="12" xfId="0" applyFill="1" applyBorder="1">
      <alignment vertical="center"/>
    </xf>
    <xf numFmtId="0" fontId="0" fillId="15" borderId="8" xfId="0" applyFill="1" applyBorder="1">
      <alignment vertical="center"/>
    </xf>
    <xf numFmtId="0" fontId="0" fillId="16" borderId="8" xfId="0" applyFill="1" applyBorder="1">
      <alignment vertical="center"/>
    </xf>
    <xf numFmtId="0" fontId="0" fillId="17" borderId="8" xfId="0" applyFill="1" applyBorder="1">
      <alignment vertical="center"/>
    </xf>
    <xf numFmtId="0" fontId="0" fillId="0" borderId="69" xfId="0" applyBorder="1">
      <alignment vertic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7" fillId="0" borderId="8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78" fontId="7" fillId="0" borderId="0" xfId="0" applyNumberFormat="1" applyFont="1">
      <alignment vertical="center"/>
    </xf>
    <xf numFmtId="178" fontId="24" fillId="0" borderId="0" xfId="0" applyNumberFormat="1" applyFont="1" applyAlignment="1">
      <alignment horizontal="right" vertical="center"/>
    </xf>
    <xf numFmtId="178" fontId="22" fillId="0" borderId="8" xfId="6" applyNumberFormat="1" applyFont="1" applyBorder="1" applyAlignment="1">
      <alignment horizontal="center" vertical="center" shrinkToFit="1"/>
    </xf>
    <xf numFmtId="178" fontId="28" fillId="0" borderId="0" xfId="5" applyNumberFormat="1" applyFont="1" applyAlignment="1">
      <alignment vertical="center" shrinkToFit="1"/>
    </xf>
    <xf numFmtId="178" fontId="30" fillId="0" borderId="0" xfId="0" applyNumberFormat="1" applyFont="1" applyAlignment="1">
      <alignment horizontal="right" vertical="center"/>
    </xf>
    <xf numFmtId="0" fontId="37" fillId="0" borderId="8" xfId="6" applyFont="1" applyBorder="1" applyAlignment="1">
      <alignment horizontal="right" vertical="center" shrinkToFit="1"/>
    </xf>
    <xf numFmtId="0" fontId="37" fillId="0" borderId="9" xfId="6" applyFont="1" applyBorder="1" applyAlignment="1">
      <alignment horizontal="right" vertical="center" shrinkToFit="1"/>
    </xf>
    <xf numFmtId="0" fontId="7" fillId="18" borderId="0" xfId="0" applyFont="1" applyFill="1" applyAlignment="1">
      <alignment horizontal="right" vertical="center"/>
    </xf>
    <xf numFmtId="0" fontId="26" fillId="18" borderId="0" xfId="5" applyFont="1" applyFill="1" applyAlignment="1">
      <alignment vertical="center" shrinkToFit="1"/>
    </xf>
    <xf numFmtId="49" fontId="22" fillId="18" borderId="8" xfId="6" applyNumberFormat="1" applyFont="1" applyFill="1" applyBorder="1" applyAlignment="1">
      <alignment horizontal="center" vertical="center" shrinkToFit="1"/>
    </xf>
    <xf numFmtId="178" fontId="22" fillId="18" borderId="8" xfId="6" applyNumberFormat="1" applyFont="1" applyFill="1" applyBorder="1" applyAlignment="1">
      <alignment horizontal="center" vertical="center" shrinkToFit="1"/>
    </xf>
    <xf numFmtId="0" fontId="37" fillId="16" borderId="8" xfId="6" applyFont="1" applyFill="1" applyBorder="1" applyAlignment="1">
      <alignment horizontal="right" vertical="center" shrinkToFit="1"/>
    </xf>
    <xf numFmtId="0" fontId="26" fillId="16" borderId="0" xfId="5" applyFont="1" applyFill="1" applyAlignment="1">
      <alignment vertical="center" shrinkToFit="1"/>
    </xf>
    <xf numFmtId="0" fontId="23" fillId="16" borderId="8" xfId="0" applyFont="1" applyFill="1" applyBorder="1" applyAlignment="1">
      <alignment horizontal="center" vertical="center"/>
    </xf>
    <xf numFmtId="178" fontId="22" fillId="16" borderId="8" xfId="6" applyNumberFormat="1" applyFont="1" applyFill="1" applyBorder="1" applyAlignment="1">
      <alignment horizontal="center" vertical="center" shrinkToFit="1"/>
    </xf>
    <xf numFmtId="0" fontId="22" fillId="16" borderId="8" xfId="6" applyFont="1" applyFill="1" applyBorder="1" applyAlignment="1">
      <alignment horizontal="center" vertical="center" shrinkToFit="1"/>
    </xf>
    <xf numFmtId="0" fontId="23" fillId="16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19" borderId="8" xfId="0" applyFill="1" applyBorder="1">
      <alignment vertical="center"/>
    </xf>
    <xf numFmtId="0" fontId="0" fillId="20" borderId="0" xfId="0" applyFill="1" applyAlignment="1">
      <alignment horizontal="right" vertical="center"/>
    </xf>
    <xf numFmtId="0" fontId="0" fillId="21" borderId="8" xfId="0" applyFill="1" applyBorder="1">
      <alignment vertical="center"/>
    </xf>
    <xf numFmtId="0" fontId="0" fillId="17" borderId="0" xfId="0" applyFill="1" applyAlignment="1">
      <alignment horizontal="right" vertical="center"/>
    </xf>
    <xf numFmtId="0" fontId="0" fillId="22" borderId="8" xfId="0" applyFill="1" applyBorder="1">
      <alignment vertical="center"/>
    </xf>
    <xf numFmtId="0" fontId="36" fillId="9" borderId="0" xfId="0" applyFont="1" applyFill="1">
      <alignment vertical="center"/>
    </xf>
    <xf numFmtId="49" fontId="22" fillId="0" borderId="0" xfId="6" applyNumberFormat="1" applyFont="1" applyAlignment="1">
      <alignment horizontal="center" vertical="center" shrinkToFit="1"/>
    </xf>
    <xf numFmtId="0" fontId="22" fillId="0" borderId="0" xfId="6" applyFont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49" fontId="11" fillId="0" borderId="0" xfId="6" applyNumberFormat="1" applyFont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8" xfId="2" applyBorder="1" applyAlignment="1">
      <alignment vertical="center" shrinkToFit="1"/>
    </xf>
    <xf numFmtId="0" fontId="13" fillId="0" borderId="89" xfId="1" applyFont="1" applyBorder="1" applyAlignment="1">
      <alignment horizontal="center" vertical="center"/>
    </xf>
    <xf numFmtId="0" fontId="9" fillId="2" borderId="88" xfId="2" applyFill="1" applyBorder="1" applyAlignment="1">
      <alignment vertical="center" shrinkToFit="1"/>
    </xf>
    <xf numFmtId="0" fontId="12" fillId="2" borderId="89" xfId="1" applyFont="1" applyFill="1" applyBorder="1" applyAlignment="1">
      <alignment horizontal="center" vertical="center"/>
    </xf>
    <xf numFmtId="0" fontId="12" fillId="0" borderId="90" xfId="1" applyFont="1" applyBorder="1" applyAlignment="1">
      <alignment horizontal="center" vertical="center"/>
    </xf>
    <xf numFmtId="0" fontId="12" fillId="0" borderId="89" xfId="1" applyFont="1" applyBorder="1" applyAlignment="1">
      <alignment horizontal="center" vertical="center"/>
    </xf>
    <xf numFmtId="0" fontId="13" fillId="2" borderId="89" xfId="1" applyFont="1" applyFill="1" applyBorder="1" applyAlignment="1">
      <alignment horizontal="center" vertical="center"/>
    </xf>
    <xf numFmtId="0" fontId="13" fillId="0" borderId="90" xfId="1" applyFont="1" applyBorder="1" applyAlignment="1">
      <alignment horizontal="center" vertical="center"/>
    </xf>
    <xf numFmtId="0" fontId="12" fillId="2" borderId="90" xfId="1" applyFont="1" applyFill="1" applyBorder="1" applyAlignment="1">
      <alignment horizontal="center" vertical="center"/>
    </xf>
    <xf numFmtId="0" fontId="11" fillId="0" borderId="0" xfId="3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49" fontId="22" fillId="0" borderId="55" xfId="6" applyNumberFormat="1" applyFont="1" applyBorder="1" applyAlignment="1">
      <alignment horizontal="center" vertical="center" shrinkToFit="1"/>
    </xf>
    <xf numFmtId="0" fontId="22" fillId="0" borderId="94" xfId="6" applyFont="1" applyBorder="1" applyAlignment="1">
      <alignment horizontal="center" vertical="center" shrinkToFit="1"/>
    </xf>
    <xf numFmtId="0" fontId="23" fillId="0" borderId="94" xfId="0" applyFont="1" applyBorder="1" applyAlignment="1">
      <alignment horizontal="center" vertical="center"/>
    </xf>
    <xf numFmtId="0" fontId="26" fillId="0" borderId="0" xfId="5" applyFont="1" applyAlignment="1">
      <alignment horizontal="center" vertical="center" shrinkToFit="1"/>
    </xf>
    <xf numFmtId="0" fontId="23" fillId="0" borderId="94" xfId="0" quotePrefix="1" applyFont="1" applyBorder="1" applyAlignment="1">
      <alignment horizontal="center" vertical="center"/>
    </xf>
    <xf numFmtId="0" fontId="22" fillId="0" borderId="95" xfId="6" applyFont="1" applyBorder="1" applyAlignment="1">
      <alignment horizontal="center" vertical="center" shrinkToFit="1"/>
    </xf>
    <xf numFmtId="0" fontId="23" fillId="0" borderId="95" xfId="0" applyFont="1" applyBorder="1" applyAlignment="1">
      <alignment horizontal="center" vertical="center"/>
    </xf>
    <xf numFmtId="49" fontId="22" fillId="0" borderId="96" xfId="6" applyNumberFormat="1" applyFont="1" applyBorder="1" applyAlignment="1">
      <alignment horizontal="center" vertical="center" shrinkToFit="1"/>
    </xf>
    <xf numFmtId="49" fontId="22" fillId="0" borderId="97" xfId="6" applyNumberFormat="1" applyFont="1" applyBorder="1" applyAlignment="1">
      <alignment horizontal="center" vertical="center" shrinkToFit="1"/>
    </xf>
    <xf numFmtId="0" fontId="23" fillId="0" borderId="98" xfId="0" applyFont="1" applyBorder="1" applyAlignment="1">
      <alignment horizontal="center" vertical="center"/>
    </xf>
    <xf numFmtId="49" fontId="22" fillId="0" borderId="56" xfId="6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49" fontId="22" fillId="0" borderId="99" xfId="6" applyNumberFormat="1" applyFont="1" applyBorder="1" applyAlignment="1">
      <alignment horizontal="center" vertical="center" shrinkToFit="1"/>
    </xf>
    <xf numFmtId="0" fontId="23" fillId="0" borderId="94" xfId="0" applyFont="1" applyBorder="1" applyAlignment="1">
      <alignment horizontal="center" vertical="center" shrinkToFit="1"/>
    </xf>
    <xf numFmtId="0" fontId="22" fillId="0" borderId="98" xfId="6" applyFont="1" applyBorder="1" applyAlignment="1">
      <alignment horizontal="center" vertical="center" shrinkToFit="1"/>
    </xf>
    <xf numFmtId="0" fontId="23" fillId="0" borderId="95" xfId="0" quotePrefix="1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98" xfId="0" quotePrefix="1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4" xfId="0" applyBorder="1">
      <alignment vertical="center"/>
    </xf>
    <xf numFmtId="0" fontId="0" fillId="0" borderId="50" xfId="0" applyBorder="1">
      <alignment vertical="center"/>
    </xf>
    <xf numFmtId="0" fontId="0" fillId="2" borderId="40" xfId="0" applyFill="1" applyBorder="1">
      <alignment vertical="center"/>
    </xf>
    <xf numFmtId="0" fontId="0" fillId="0" borderId="51" xfId="0" applyBorder="1">
      <alignment vertical="center"/>
    </xf>
    <xf numFmtId="0" fontId="0" fillId="0" borderId="40" xfId="0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0" fillId="0" borderId="39" xfId="0" applyBorder="1">
      <alignment vertical="center"/>
    </xf>
    <xf numFmtId="0" fontId="0" fillId="0" borderId="46" xfId="0" applyBorder="1">
      <alignment vertical="center"/>
    </xf>
    <xf numFmtId="0" fontId="0" fillId="0" borderId="52" xfId="0" applyBorder="1">
      <alignment vertical="center"/>
    </xf>
    <xf numFmtId="0" fontId="38" fillId="0" borderId="0" xfId="0" applyFont="1">
      <alignment vertical="center"/>
    </xf>
    <xf numFmtId="0" fontId="38" fillId="0" borderId="8" xfId="0" applyFont="1" applyBorder="1">
      <alignment vertical="center"/>
    </xf>
    <xf numFmtId="0" fontId="29" fillId="0" borderId="0" xfId="0" applyFont="1" applyAlignment="1">
      <alignment horizontal="center" vertical="center"/>
    </xf>
    <xf numFmtId="178" fontId="29" fillId="0" borderId="0" xfId="0" applyNumberFormat="1" applyFont="1" applyAlignment="1">
      <alignment horizontal="center" vertical="center"/>
    </xf>
    <xf numFmtId="178" fontId="29" fillId="0" borderId="8" xfId="0" applyNumberFormat="1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 shrinkToFit="1"/>
    </xf>
    <xf numFmtId="0" fontId="26" fillId="0" borderId="12" xfId="5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right" vertical="center"/>
    </xf>
    <xf numFmtId="0" fontId="23" fillId="0" borderId="12" xfId="6" applyFont="1" applyBorder="1" applyAlignment="1">
      <alignment horizontal="center" vertical="center" shrinkToFit="1"/>
    </xf>
    <xf numFmtId="178" fontId="23" fillId="0" borderId="8" xfId="6" applyNumberFormat="1" applyFont="1" applyBorder="1" applyAlignment="1">
      <alignment horizontal="center" vertical="center" shrinkToFit="1"/>
    </xf>
    <xf numFmtId="0" fontId="23" fillId="0" borderId="12" xfId="5" applyFont="1" applyBorder="1" applyAlignment="1">
      <alignment horizontal="center" vertical="center" shrinkToFit="1"/>
    </xf>
    <xf numFmtId="49" fontId="23" fillId="0" borderId="8" xfId="6" applyNumberFormat="1" applyFont="1" applyBorder="1" applyAlignment="1">
      <alignment horizontal="center" vertical="center" shrinkToFit="1"/>
    </xf>
    <xf numFmtId="0" fontId="32" fillId="0" borderId="12" xfId="5" applyFont="1" applyBorder="1" applyAlignment="1">
      <alignment horizontal="center" vertical="center" shrinkToFit="1"/>
    </xf>
    <xf numFmtId="0" fontId="26" fillId="0" borderId="19" xfId="5" applyFont="1" applyBorder="1" applyAlignment="1">
      <alignment horizontal="center" vertical="center" shrinkToFit="1"/>
    </xf>
    <xf numFmtId="0" fontId="22" fillId="0" borderId="12" xfId="5" applyFont="1" applyBorder="1" applyAlignment="1">
      <alignment horizontal="center" vertical="center" shrinkToFit="1"/>
    </xf>
    <xf numFmtId="178" fontId="24" fillId="0" borderId="0" xfId="0" applyNumberFormat="1" applyFont="1" applyAlignment="1">
      <alignment horizontal="center" vertical="center"/>
    </xf>
    <xf numFmtId="0" fontId="7" fillId="20" borderId="8" xfId="0" applyFont="1" applyFill="1" applyBorder="1">
      <alignment vertical="center"/>
    </xf>
    <xf numFmtId="0" fontId="0" fillId="20" borderId="8" xfId="0" applyFill="1" applyBorder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7" fillId="22" borderId="0" xfId="0" applyFont="1" applyFill="1">
      <alignment vertical="center"/>
    </xf>
    <xf numFmtId="0" fontId="42" fillId="22" borderId="0" xfId="0" applyFont="1" applyFill="1">
      <alignment vertical="center"/>
    </xf>
    <xf numFmtId="0" fontId="43" fillId="22" borderId="0" xfId="0" applyFont="1" applyFill="1">
      <alignment vertical="center"/>
    </xf>
    <xf numFmtId="0" fontId="35" fillId="22" borderId="0" xfId="0" applyFont="1" applyFill="1">
      <alignment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2" borderId="0" xfId="0" applyFont="1" applyFill="1" applyAlignment="1">
      <alignment horizontal="center" vertical="center"/>
    </xf>
    <xf numFmtId="0" fontId="7" fillId="22" borderId="8" xfId="0" applyFont="1" applyFill="1" applyBorder="1" applyAlignment="1">
      <alignment horizontal="center" vertical="center"/>
    </xf>
    <xf numFmtId="0" fontId="7" fillId="22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shrinkToFit="1"/>
    </xf>
    <xf numFmtId="0" fontId="11" fillId="0" borderId="0" xfId="6" applyFont="1" applyAlignment="1">
      <alignment horizontal="left" vertical="center"/>
    </xf>
    <xf numFmtId="0" fontId="2" fillId="8" borderId="0" xfId="2" applyFont="1" applyFill="1">
      <alignment vertical="center"/>
    </xf>
    <xf numFmtId="0" fontId="9" fillId="0" borderId="102" xfId="2" applyBorder="1" applyAlignment="1"/>
    <xf numFmtId="0" fontId="9" fillId="0" borderId="101" xfId="2" applyBorder="1" applyAlignment="1">
      <alignment vertical="top"/>
    </xf>
    <xf numFmtId="0" fontId="9" fillId="0" borderId="103" xfId="2" applyBorder="1">
      <alignment vertical="center"/>
    </xf>
    <xf numFmtId="0" fontId="9" fillId="8" borderId="101" xfId="2" applyFill="1" applyBorder="1" applyAlignment="1">
      <alignment vertical="top"/>
    </xf>
    <xf numFmtId="0" fontId="9" fillId="8" borderId="103" xfId="2" applyFill="1" applyBorder="1">
      <alignment vertical="center"/>
    </xf>
    <xf numFmtId="0" fontId="9" fillId="8" borderId="104" xfId="2" applyFill="1" applyBorder="1" applyAlignment="1"/>
    <xf numFmtId="0" fontId="9" fillId="8" borderId="105" xfId="2" applyFill="1" applyBorder="1">
      <alignment vertical="center"/>
    </xf>
    <xf numFmtId="0" fontId="9" fillId="8" borderId="107" xfId="2" applyFill="1" applyBorder="1" applyAlignment="1">
      <alignment vertical="top"/>
    </xf>
    <xf numFmtId="0" fontId="9" fillId="8" borderId="0" xfId="2" applyFill="1" applyAlignment="1"/>
    <xf numFmtId="0" fontId="9" fillId="8" borderId="103" xfId="2" applyFill="1" applyBorder="1" applyAlignment="1"/>
    <xf numFmtId="0" fontId="9" fillId="8" borderId="101" xfId="2" applyFill="1" applyBorder="1" applyAlignment="1">
      <alignment vertical="top" wrapText="1"/>
    </xf>
    <xf numFmtId="0" fontId="9" fillId="8" borderId="103" xfId="2" applyFill="1" applyBorder="1" applyAlignment="1">
      <alignment vertical="center" wrapText="1"/>
    </xf>
    <xf numFmtId="0" fontId="46" fillId="0" borderId="0" xfId="2" applyFont="1">
      <alignment vertical="center"/>
    </xf>
    <xf numFmtId="0" fontId="47" fillId="0" borderId="53" xfId="1" applyFont="1" applyBorder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47" fillId="0" borderId="0" xfId="2" applyFont="1">
      <alignment vertical="center"/>
    </xf>
    <xf numFmtId="0" fontId="48" fillId="0" borderId="53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9" fillId="0" borderId="50" xfId="2" applyBorder="1">
      <alignment vertical="center"/>
    </xf>
    <xf numFmtId="0" fontId="12" fillId="8" borderId="40" xfId="2" applyFont="1" applyFill="1" applyBorder="1" applyAlignment="1">
      <alignment horizontal="center" vertical="center"/>
    </xf>
    <xf numFmtId="0" fontId="12" fillId="8" borderId="51" xfId="2" applyFont="1" applyFill="1" applyBorder="1" applyAlignment="1">
      <alignment horizontal="center" vertical="center"/>
    </xf>
    <xf numFmtId="0" fontId="12" fillId="8" borderId="39" xfId="2" applyFont="1" applyFill="1" applyBorder="1" applyAlignment="1">
      <alignment horizontal="center" vertical="center"/>
    </xf>
    <xf numFmtId="0" fontId="12" fillId="8" borderId="52" xfId="2" applyFont="1" applyFill="1" applyBorder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12" fillId="8" borderId="47" xfId="2" applyFont="1" applyFill="1" applyBorder="1" applyAlignment="1">
      <alignment horizontal="left" vertical="center" indent="1"/>
    </xf>
    <xf numFmtId="0" fontId="12" fillId="8" borderId="41" xfId="2" applyFont="1" applyFill="1" applyBorder="1" applyAlignment="1">
      <alignment horizontal="left" vertical="center" indent="1"/>
    </xf>
    <xf numFmtId="0" fontId="12" fillId="0" borderId="4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9" fillId="8" borderId="21" xfId="2" applyFill="1" applyBorder="1">
      <alignment vertical="center"/>
    </xf>
    <xf numFmtId="0" fontId="9" fillId="8" borderId="25" xfId="2" applyFill="1" applyBorder="1">
      <alignment vertical="center"/>
    </xf>
    <xf numFmtId="0" fontId="9" fillId="8" borderId="69" xfId="2" applyFill="1" applyBorder="1">
      <alignment vertical="center"/>
    </xf>
    <xf numFmtId="0" fontId="9" fillId="8" borderId="44" xfId="2" applyFill="1" applyBorder="1">
      <alignment vertical="center"/>
    </xf>
    <xf numFmtId="0" fontId="9" fillId="8" borderId="0" xfId="2" applyFill="1">
      <alignment vertical="center"/>
    </xf>
    <xf numFmtId="0" fontId="9" fillId="8" borderId="43" xfId="2" applyFill="1" applyBorder="1">
      <alignment vertical="center"/>
    </xf>
    <xf numFmtId="0" fontId="2" fillId="8" borderId="38" xfId="2" applyFont="1" applyFill="1" applyBorder="1">
      <alignment vertical="center"/>
    </xf>
    <xf numFmtId="0" fontId="2" fillId="8" borderId="50" xfId="2" applyFont="1" applyFill="1" applyBorder="1">
      <alignment vertical="center"/>
    </xf>
    <xf numFmtId="0" fontId="9" fillId="8" borderId="112" xfId="2" applyFill="1" applyBorder="1">
      <alignment vertical="center"/>
    </xf>
    <xf numFmtId="0" fontId="9" fillId="8" borderId="111" xfId="2" applyFill="1" applyBorder="1">
      <alignment vertical="center"/>
    </xf>
    <xf numFmtId="0" fontId="9" fillId="8" borderId="43" xfId="2" applyFill="1" applyBorder="1" applyAlignment="1"/>
    <xf numFmtId="0" fontId="9" fillId="8" borderId="46" xfId="2" applyFill="1" applyBorder="1">
      <alignment vertical="center"/>
    </xf>
    <xf numFmtId="0" fontId="9" fillId="8" borderId="39" xfId="2" applyFill="1" applyBorder="1">
      <alignment vertical="center"/>
    </xf>
    <xf numFmtId="0" fontId="9" fillId="8" borderId="38" xfId="2" applyFill="1" applyBorder="1">
      <alignment vertical="center"/>
    </xf>
    <xf numFmtId="0" fontId="9" fillId="8" borderId="108" xfId="2" applyFill="1" applyBorder="1" applyAlignment="1"/>
    <xf numFmtId="0" fontId="9" fillId="8" borderId="106" xfId="2" applyFill="1" applyBorder="1" applyAlignment="1"/>
    <xf numFmtId="0" fontId="45" fillId="8" borderId="0" xfId="2" applyFont="1" applyFill="1">
      <alignment vertical="center"/>
    </xf>
    <xf numFmtId="0" fontId="12" fillId="8" borderId="41" xfId="2" applyFont="1" applyFill="1" applyBorder="1" applyAlignment="1">
      <alignment horizontal="center" vertical="center"/>
    </xf>
    <xf numFmtId="0" fontId="9" fillId="8" borderId="0" xfId="2" applyFill="1" applyAlignment="1"/>
    <xf numFmtId="0" fontId="9" fillId="8" borderId="113" xfId="2" applyFill="1" applyBorder="1">
      <alignment vertical="center"/>
    </xf>
    <xf numFmtId="0" fontId="9" fillId="8" borderId="109" xfId="2" applyFill="1" applyBorder="1" applyAlignment="1">
      <alignment vertical="top"/>
    </xf>
    <xf numFmtId="0" fontId="9" fillId="8" borderId="110" xfId="2" applyFill="1" applyBorder="1" applyAlignment="1">
      <alignment vertical="top"/>
    </xf>
    <xf numFmtId="0" fontId="47" fillId="0" borderId="53" xfId="2" applyFont="1" applyBorder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>
      <alignment vertical="center"/>
    </xf>
    <xf numFmtId="0" fontId="47" fillId="0" borderId="54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18" fillId="0" borderId="58" xfId="2" applyFont="1" applyBorder="1" applyAlignment="1">
      <alignment horizontal="center" vertical="center" shrinkToFit="1"/>
    </xf>
    <xf numFmtId="0" fontId="18" fillId="0" borderId="91" xfId="2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17" fillId="0" borderId="83" xfId="2" applyFont="1" applyBorder="1" applyAlignment="1">
      <alignment horizontal="center" vertical="center" shrinkToFit="1"/>
    </xf>
    <xf numFmtId="0" fontId="18" fillId="0" borderId="55" xfId="2" applyFont="1" applyBorder="1" applyAlignment="1">
      <alignment horizontal="center" vertical="center" shrinkToFit="1"/>
    </xf>
    <xf numFmtId="0" fontId="18" fillId="0" borderId="79" xfId="2" applyFont="1" applyBorder="1" applyAlignment="1">
      <alignment horizontal="center" vertical="center" shrinkToFit="1"/>
    </xf>
    <xf numFmtId="0" fontId="17" fillId="0" borderId="60" xfId="2" applyFont="1" applyBorder="1" applyAlignment="1">
      <alignment horizontal="center" vertical="center" shrinkToFit="1"/>
    </xf>
    <xf numFmtId="0" fontId="17" fillId="0" borderId="80" xfId="2" applyFont="1" applyBorder="1" applyAlignment="1">
      <alignment horizontal="center" vertical="center" shrinkToFit="1"/>
    </xf>
    <xf numFmtId="0" fontId="15" fillId="0" borderId="67" xfId="2" applyFont="1" applyBorder="1" applyAlignment="1">
      <alignment horizontal="center" vertical="center" shrinkToFit="1"/>
    </xf>
    <xf numFmtId="0" fontId="15" fillId="0" borderId="63" xfId="2" applyFont="1" applyBorder="1" applyAlignment="1">
      <alignment horizontal="center" vertical="center" shrinkToFit="1"/>
    </xf>
    <xf numFmtId="0" fontId="15" fillId="0" borderId="81" xfId="2" applyFont="1" applyBorder="1" applyAlignment="1">
      <alignment horizontal="center" vertical="center" shrinkToFit="1"/>
    </xf>
    <xf numFmtId="0" fontId="15" fillId="0" borderId="92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center" vertical="center" shrinkToFit="1"/>
    </xf>
    <xf numFmtId="0" fontId="15" fillId="0" borderId="82" xfId="2" applyFont="1" applyBorder="1" applyAlignment="1">
      <alignment horizontal="center" vertical="center" shrinkToFit="1"/>
    </xf>
    <xf numFmtId="0" fontId="15" fillId="0" borderId="57" xfId="2" applyFont="1" applyBorder="1" applyAlignment="1">
      <alignment horizontal="center" vertical="center" shrinkToFit="1"/>
    </xf>
    <xf numFmtId="0" fontId="15" fillId="0" borderId="93" xfId="2" applyFont="1" applyBorder="1" applyAlignment="1">
      <alignment horizontal="center" vertical="center" shrinkToFit="1"/>
    </xf>
    <xf numFmtId="0" fontId="17" fillId="0" borderId="75" xfId="2" applyFont="1" applyBorder="1" applyAlignment="1">
      <alignment horizontal="center" vertical="center" shrinkToFit="1"/>
    </xf>
    <xf numFmtId="0" fontId="17" fillId="0" borderId="77" xfId="2" applyFont="1" applyBorder="1" applyAlignment="1">
      <alignment horizontal="center" vertical="center" shrinkToFit="1"/>
    </xf>
    <xf numFmtId="0" fontId="16" fillId="2" borderId="58" xfId="2" applyFont="1" applyFill="1" applyBorder="1" applyAlignment="1">
      <alignment horizontal="center" vertical="center" shrinkToFit="1"/>
    </xf>
    <xf numFmtId="0" fontId="16" fillId="2" borderId="72" xfId="2" applyFont="1" applyFill="1" applyBorder="1" applyAlignment="1">
      <alignment horizontal="center" vertical="center" shrinkToFit="1"/>
    </xf>
    <xf numFmtId="0" fontId="17" fillId="2" borderId="60" xfId="2" applyFont="1" applyFill="1" applyBorder="1" applyAlignment="1">
      <alignment horizontal="center" vertical="center" shrinkToFit="1"/>
    </xf>
    <xf numFmtId="0" fontId="17" fillId="2" borderId="66" xfId="2" applyFont="1" applyFill="1" applyBorder="1" applyAlignment="1">
      <alignment horizontal="center" vertical="center" shrinkToFit="1"/>
    </xf>
    <xf numFmtId="0" fontId="15" fillId="2" borderId="67" xfId="2" applyFont="1" applyFill="1" applyBorder="1" applyAlignment="1">
      <alignment horizontal="center" vertical="center" shrinkToFit="1"/>
    </xf>
    <xf numFmtId="0" fontId="15" fillId="2" borderId="63" xfId="2" applyFont="1" applyFill="1" applyBorder="1" applyAlignment="1">
      <alignment horizontal="center" vertical="center" shrinkToFit="1"/>
    </xf>
    <xf numFmtId="0" fontId="15" fillId="2" borderId="68" xfId="2" applyFont="1" applyFill="1" applyBorder="1" applyAlignment="1">
      <alignment horizontal="center" vertical="center" shrinkToFit="1"/>
    </xf>
    <xf numFmtId="0" fontId="15" fillId="2" borderId="65" xfId="2" applyFont="1" applyFill="1" applyBorder="1" applyAlignment="1">
      <alignment horizontal="center" vertical="center" shrinkToFit="1"/>
    </xf>
    <xf numFmtId="0" fontId="16" fillId="2" borderId="55" xfId="2" applyFont="1" applyFill="1" applyBorder="1" applyAlignment="1">
      <alignment horizontal="center" vertical="center" shrinkToFit="1"/>
    </xf>
    <xf numFmtId="0" fontId="16" fillId="2" borderId="56" xfId="2" applyFont="1" applyFill="1" applyBorder="1" applyAlignment="1">
      <alignment horizontal="center" vertical="center" shrinkToFit="1"/>
    </xf>
    <xf numFmtId="0" fontId="15" fillId="2" borderId="49" xfId="2" applyFont="1" applyFill="1" applyBorder="1" applyAlignment="1">
      <alignment horizontal="center" vertical="center" shrinkToFit="1"/>
    </xf>
    <xf numFmtId="0" fontId="15" fillId="2" borderId="16" xfId="2" applyFont="1" applyFill="1" applyBorder="1" applyAlignment="1">
      <alignment horizontal="center" vertical="center" shrinkToFit="1"/>
    </xf>
    <xf numFmtId="0" fontId="17" fillId="2" borderId="27" xfId="2" applyFont="1" applyFill="1" applyBorder="1" applyAlignment="1">
      <alignment horizontal="center" vertical="center" shrinkToFit="1"/>
    </xf>
    <xf numFmtId="0" fontId="17" fillId="2" borderId="24" xfId="2" applyFont="1" applyFill="1" applyBorder="1" applyAlignment="1">
      <alignment horizontal="center" vertical="center" shrinkToFit="1"/>
    </xf>
    <xf numFmtId="0" fontId="15" fillId="2" borderId="57" xfId="2" applyFont="1" applyFill="1" applyBorder="1" applyAlignment="1">
      <alignment horizontal="center" vertical="center" shrinkToFit="1"/>
    </xf>
    <xf numFmtId="0" fontId="15" fillId="2" borderId="61" xfId="2" applyFont="1" applyFill="1" applyBorder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15" fillId="0" borderId="62" xfId="2" applyFont="1" applyBorder="1" applyAlignment="1">
      <alignment horizontal="center" vertical="center" shrinkToFit="1"/>
    </xf>
    <xf numFmtId="0" fontId="15" fillId="0" borderId="64" xfId="2" applyFont="1" applyBorder="1" applyAlignment="1">
      <alignment horizontal="center" vertical="center" shrinkToFit="1"/>
    </xf>
    <xf numFmtId="0" fontId="15" fillId="0" borderId="65" xfId="2" applyFont="1" applyBorder="1" applyAlignment="1">
      <alignment horizontal="center" vertical="center" shrinkToFit="1"/>
    </xf>
    <xf numFmtId="0" fontId="18" fillId="0" borderId="56" xfId="2" applyFont="1" applyBorder="1" applyAlignment="1">
      <alignment horizontal="center" vertical="center" shrinkToFit="1"/>
    </xf>
    <xf numFmtId="0" fontId="17" fillId="0" borderId="66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 shrinkToFit="1"/>
    </xf>
    <xf numFmtId="0" fontId="17" fillId="0" borderId="76" xfId="2" applyFont="1" applyBorder="1" applyAlignment="1">
      <alignment horizontal="center" vertical="center" shrinkToFit="1"/>
    </xf>
    <xf numFmtId="0" fontId="15" fillId="0" borderId="6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7" xfId="2" applyFont="1" applyBorder="1" applyAlignment="1">
      <alignment horizontal="center" vertical="center" shrinkToFit="1"/>
    </xf>
    <xf numFmtId="0" fontId="9" fillId="0" borderId="5" xfId="2" applyBorder="1" applyAlignment="1">
      <alignment horizontal="center" vertical="center" shrinkToFit="1"/>
    </xf>
    <xf numFmtId="0" fontId="9" fillId="0" borderId="4" xfId="2" applyBorder="1" applyAlignment="1">
      <alignment horizontal="center" vertical="center" shrinkToFit="1"/>
    </xf>
    <xf numFmtId="0" fontId="9" fillId="0" borderId="3" xfId="2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19" fillId="0" borderId="61" xfId="2" applyFont="1" applyBorder="1" applyAlignment="1">
      <alignment horizontal="center" vertical="center" shrinkToFit="1"/>
    </xf>
    <xf numFmtId="0" fontId="19" fillId="0" borderId="78" xfId="2" applyFont="1" applyBorder="1" applyAlignment="1">
      <alignment horizontal="center" vertical="center" shrinkToFit="1"/>
    </xf>
    <xf numFmtId="0" fontId="19" fillId="0" borderId="16" xfId="2" applyFont="1" applyBorder="1" applyAlignment="1">
      <alignment horizontal="center" vertical="center" shrinkToFit="1"/>
    </xf>
    <xf numFmtId="0" fontId="19" fillId="0" borderId="73" xfId="2" applyFont="1" applyBorder="1" applyAlignment="1">
      <alignment horizontal="center" vertical="center" shrinkToFit="1"/>
    </xf>
    <xf numFmtId="0" fontId="19" fillId="0" borderId="74" xfId="2" applyFont="1" applyBorder="1" applyAlignment="1">
      <alignment horizontal="center" vertical="center" shrinkToFit="1"/>
    </xf>
    <xf numFmtId="0" fontId="16" fillId="0" borderId="55" xfId="2" applyFont="1" applyBorder="1" applyAlignment="1">
      <alignment horizontal="center" vertical="center" shrinkToFit="1"/>
    </xf>
    <xf numFmtId="0" fontId="16" fillId="0" borderId="79" xfId="2" applyFont="1" applyBorder="1" applyAlignment="1">
      <alignment horizontal="center" vertical="center" shrinkToFit="1"/>
    </xf>
    <xf numFmtId="0" fontId="18" fillId="0" borderId="72" xfId="2" applyFont="1" applyBorder="1" applyAlignment="1">
      <alignment horizontal="center" vertical="center" shrinkToFit="1"/>
    </xf>
    <xf numFmtId="0" fontId="15" fillId="0" borderId="68" xfId="2" applyFont="1" applyBorder="1" applyAlignment="1">
      <alignment horizontal="center" vertical="center" shrinkToFit="1"/>
    </xf>
    <xf numFmtId="0" fontId="15" fillId="2" borderId="62" xfId="2" applyFont="1" applyFill="1" applyBorder="1" applyAlignment="1">
      <alignment horizontal="center" vertical="center" shrinkToFit="1"/>
    </xf>
    <xf numFmtId="0" fontId="15" fillId="2" borderId="64" xfId="2" applyFont="1" applyFill="1" applyBorder="1" applyAlignment="1">
      <alignment horizontal="center" vertical="center" shrinkToFit="1"/>
    </xf>
    <xf numFmtId="0" fontId="15" fillId="0" borderId="84" xfId="2" applyFont="1" applyBorder="1" applyAlignment="1">
      <alignment horizontal="center" vertical="center" shrinkToFit="1"/>
    </xf>
    <xf numFmtId="0" fontId="16" fillId="0" borderId="56" xfId="2" applyFont="1" applyBorder="1" applyAlignment="1">
      <alignment horizontal="center" vertical="center" shrinkToFit="1"/>
    </xf>
    <xf numFmtId="0" fontId="16" fillId="2" borderId="91" xfId="2" applyFont="1" applyFill="1" applyBorder="1" applyAlignment="1">
      <alignment horizontal="center" vertical="center" shrinkToFit="1"/>
    </xf>
    <xf numFmtId="0" fontId="17" fillId="2" borderId="80" xfId="2" applyFont="1" applyFill="1" applyBorder="1" applyAlignment="1">
      <alignment horizontal="center" vertical="center" shrinkToFit="1"/>
    </xf>
    <xf numFmtId="0" fontId="16" fillId="2" borderId="79" xfId="2" applyFont="1" applyFill="1" applyBorder="1" applyAlignment="1">
      <alignment horizontal="center" vertical="center" shrinkToFit="1"/>
    </xf>
    <xf numFmtId="0" fontId="15" fillId="2" borderId="84" xfId="2" applyFont="1" applyFill="1" applyBorder="1" applyAlignment="1">
      <alignment horizontal="center" vertical="center" shrinkToFit="1"/>
    </xf>
    <xf numFmtId="0" fontId="15" fillId="2" borderId="93" xfId="2" applyFont="1" applyFill="1" applyBorder="1" applyAlignment="1">
      <alignment horizontal="center" vertical="center" shrinkToFit="1"/>
    </xf>
    <xf numFmtId="0" fontId="15" fillId="2" borderId="82" xfId="2" applyFont="1" applyFill="1" applyBorder="1" applyAlignment="1">
      <alignment horizontal="center" vertical="center" shrinkToFit="1"/>
    </xf>
    <xf numFmtId="0" fontId="17" fillId="2" borderId="52" xfId="2" applyFont="1" applyFill="1" applyBorder="1" applyAlignment="1">
      <alignment horizontal="center" vertical="center" shrinkToFit="1"/>
    </xf>
    <xf numFmtId="0" fontId="16" fillId="0" borderId="58" xfId="2" applyFont="1" applyBorder="1" applyAlignment="1">
      <alignment horizontal="center" vertical="center" shrinkToFit="1"/>
    </xf>
    <xf numFmtId="0" fontId="16" fillId="0" borderId="72" xfId="2" applyFont="1" applyBorder="1" applyAlignment="1">
      <alignment horizontal="center" vertical="center" shrinkToFit="1"/>
    </xf>
    <xf numFmtId="0" fontId="17" fillId="2" borderId="75" xfId="2" applyFont="1" applyFill="1" applyBorder="1" applyAlignment="1">
      <alignment horizontal="center" vertical="center" shrinkToFit="1"/>
    </xf>
    <xf numFmtId="0" fontId="17" fillId="2" borderId="76" xfId="2" applyFont="1" applyFill="1" applyBorder="1" applyAlignment="1">
      <alignment horizontal="center" vertical="center" shrinkToFit="1"/>
    </xf>
    <xf numFmtId="0" fontId="18" fillId="2" borderId="55" xfId="2" applyFont="1" applyFill="1" applyBorder="1" applyAlignment="1">
      <alignment horizontal="center" vertical="center" shrinkToFit="1"/>
    </xf>
    <xf numFmtId="0" fontId="18" fillId="2" borderId="56" xfId="2" applyFont="1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12" borderId="47" xfId="0" applyFill="1" applyBorder="1" applyAlignment="1">
      <alignment horizontal="center" vertical="center"/>
    </xf>
    <xf numFmtId="0" fontId="0" fillId="12" borderId="48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16" borderId="47" xfId="0" applyFill="1" applyBorder="1" applyAlignment="1">
      <alignment horizontal="center" vertical="center"/>
    </xf>
    <xf numFmtId="0" fontId="0" fillId="16" borderId="4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</cellXfs>
  <cellStyles count="7">
    <cellStyle name="標準" xfId="0" builtinId="0"/>
    <cellStyle name="標準 2" xfId="2" xr:uid="{674C820C-D54F-453E-869A-3039EA99254D}"/>
    <cellStyle name="標準 2 2" xfId="4" xr:uid="{26C22235-2B91-4AAA-A4F9-68D4F9E230BB}"/>
    <cellStyle name="標準 3" xfId="1" xr:uid="{07B36C5C-9DF4-4F98-AFFA-F715E20F0C4A}"/>
    <cellStyle name="標準 3 2" xfId="6" xr:uid="{30C9697C-72E0-47DC-8BE5-D676AADDC861}"/>
    <cellStyle name="標準 4" xfId="5" xr:uid="{55DEB378-7D18-49F4-88B5-C7AE43400904}"/>
    <cellStyle name="標準 5" xfId="3" xr:uid="{75B2207B-4762-40CE-8F4F-DA6DABC25592}"/>
  </cellStyles>
  <dxfs count="94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CB46-0ABD-4A29-AC9C-4703A97B0BB2}">
  <sheetPr>
    <pageSetUpPr fitToPage="1"/>
  </sheetPr>
  <dimension ref="A1:M122"/>
  <sheetViews>
    <sheetView tabSelected="1" workbookViewId="0"/>
  </sheetViews>
  <sheetFormatPr baseColWidth="10" defaultColWidth="8.83203125" defaultRowHeight="15" customHeight="1"/>
  <cols>
    <col min="1" max="1" width="11.1640625" style="54" customWidth="1"/>
    <col min="2" max="2" width="8.6640625" style="54" customWidth="1"/>
    <col min="3" max="3" width="15.1640625" style="54" customWidth="1"/>
    <col min="4" max="4" width="8.1640625" style="55" customWidth="1"/>
    <col min="5" max="5" width="7.6640625" style="54" customWidth="1"/>
    <col min="6" max="6" width="5.5" style="54" customWidth="1"/>
    <col min="7" max="7" width="5.6640625" style="54" customWidth="1"/>
    <col min="8" max="9" width="9" style="54"/>
    <col min="10" max="10" width="9" style="56"/>
    <col min="11" max="256" width="9" style="54"/>
    <col min="257" max="257" width="10.5" style="54" customWidth="1"/>
    <col min="258" max="258" width="8.6640625" style="54" customWidth="1"/>
    <col min="259" max="259" width="17" style="54" customWidth="1"/>
    <col min="260" max="260" width="6" style="54" customWidth="1"/>
    <col min="261" max="261" width="7.6640625" style="54" customWidth="1"/>
    <col min="262" max="262" width="5.5" style="54" customWidth="1"/>
    <col min="263" max="263" width="5.6640625" style="54" customWidth="1"/>
    <col min="264" max="512" width="9" style="54"/>
    <col min="513" max="513" width="10.5" style="54" customWidth="1"/>
    <col min="514" max="514" width="8.6640625" style="54" customWidth="1"/>
    <col min="515" max="515" width="17" style="54" customWidth="1"/>
    <col min="516" max="516" width="6" style="54" customWidth="1"/>
    <col min="517" max="517" width="7.6640625" style="54" customWidth="1"/>
    <col min="518" max="518" width="5.5" style="54" customWidth="1"/>
    <col min="519" max="519" width="5.6640625" style="54" customWidth="1"/>
    <col min="520" max="768" width="9" style="54"/>
    <col min="769" max="769" width="10.5" style="54" customWidth="1"/>
    <col min="770" max="770" width="8.6640625" style="54" customWidth="1"/>
    <col min="771" max="771" width="17" style="54" customWidth="1"/>
    <col min="772" max="772" width="6" style="54" customWidth="1"/>
    <col min="773" max="773" width="7.6640625" style="54" customWidth="1"/>
    <col min="774" max="774" width="5.5" style="54" customWidth="1"/>
    <col min="775" max="775" width="5.6640625" style="54" customWidth="1"/>
    <col min="776" max="1024" width="9" style="54"/>
    <col min="1025" max="1025" width="10.5" style="54" customWidth="1"/>
    <col min="1026" max="1026" width="8.6640625" style="54" customWidth="1"/>
    <col min="1027" max="1027" width="17" style="54" customWidth="1"/>
    <col min="1028" max="1028" width="6" style="54" customWidth="1"/>
    <col min="1029" max="1029" width="7.6640625" style="54" customWidth="1"/>
    <col min="1030" max="1030" width="5.5" style="54" customWidth="1"/>
    <col min="1031" max="1031" width="5.6640625" style="54" customWidth="1"/>
    <col min="1032" max="1280" width="9" style="54"/>
    <col min="1281" max="1281" width="10.5" style="54" customWidth="1"/>
    <col min="1282" max="1282" width="8.6640625" style="54" customWidth="1"/>
    <col min="1283" max="1283" width="17" style="54" customWidth="1"/>
    <col min="1284" max="1284" width="6" style="54" customWidth="1"/>
    <col min="1285" max="1285" width="7.6640625" style="54" customWidth="1"/>
    <col min="1286" max="1286" width="5.5" style="54" customWidth="1"/>
    <col min="1287" max="1287" width="5.6640625" style="54" customWidth="1"/>
    <col min="1288" max="1536" width="9" style="54"/>
    <col min="1537" max="1537" width="10.5" style="54" customWidth="1"/>
    <col min="1538" max="1538" width="8.6640625" style="54" customWidth="1"/>
    <col min="1539" max="1539" width="17" style="54" customWidth="1"/>
    <col min="1540" max="1540" width="6" style="54" customWidth="1"/>
    <col min="1541" max="1541" width="7.6640625" style="54" customWidth="1"/>
    <col min="1542" max="1542" width="5.5" style="54" customWidth="1"/>
    <col min="1543" max="1543" width="5.6640625" style="54" customWidth="1"/>
    <col min="1544" max="1792" width="9" style="54"/>
    <col min="1793" max="1793" width="10.5" style="54" customWidth="1"/>
    <col min="1794" max="1794" width="8.6640625" style="54" customWidth="1"/>
    <col min="1795" max="1795" width="17" style="54" customWidth="1"/>
    <col min="1796" max="1796" width="6" style="54" customWidth="1"/>
    <col min="1797" max="1797" width="7.6640625" style="54" customWidth="1"/>
    <col min="1798" max="1798" width="5.5" style="54" customWidth="1"/>
    <col min="1799" max="1799" width="5.6640625" style="54" customWidth="1"/>
    <col min="1800" max="2048" width="9" style="54"/>
    <col min="2049" max="2049" width="10.5" style="54" customWidth="1"/>
    <col min="2050" max="2050" width="8.6640625" style="54" customWidth="1"/>
    <col min="2051" max="2051" width="17" style="54" customWidth="1"/>
    <col min="2052" max="2052" width="6" style="54" customWidth="1"/>
    <col min="2053" max="2053" width="7.6640625" style="54" customWidth="1"/>
    <col min="2054" max="2054" width="5.5" style="54" customWidth="1"/>
    <col min="2055" max="2055" width="5.6640625" style="54" customWidth="1"/>
    <col min="2056" max="2304" width="9" style="54"/>
    <col min="2305" max="2305" width="10.5" style="54" customWidth="1"/>
    <col min="2306" max="2306" width="8.6640625" style="54" customWidth="1"/>
    <col min="2307" max="2307" width="17" style="54" customWidth="1"/>
    <col min="2308" max="2308" width="6" style="54" customWidth="1"/>
    <col min="2309" max="2309" width="7.6640625" style="54" customWidth="1"/>
    <col min="2310" max="2310" width="5.5" style="54" customWidth="1"/>
    <col min="2311" max="2311" width="5.6640625" style="54" customWidth="1"/>
    <col min="2312" max="2560" width="9" style="54"/>
    <col min="2561" max="2561" width="10.5" style="54" customWidth="1"/>
    <col min="2562" max="2562" width="8.6640625" style="54" customWidth="1"/>
    <col min="2563" max="2563" width="17" style="54" customWidth="1"/>
    <col min="2564" max="2564" width="6" style="54" customWidth="1"/>
    <col min="2565" max="2565" width="7.6640625" style="54" customWidth="1"/>
    <col min="2566" max="2566" width="5.5" style="54" customWidth="1"/>
    <col min="2567" max="2567" width="5.6640625" style="54" customWidth="1"/>
    <col min="2568" max="2816" width="9" style="54"/>
    <col min="2817" max="2817" width="10.5" style="54" customWidth="1"/>
    <col min="2818" max="2818" width="8.6640625" style="54" customWidth="1"/>
    <col min="2819" max="2819" width="17" style="54" customWidth="1"/>
    <col min="2820" max="2820" width="6" style="54" customWidth="1"/>
    <col min="2821" max="2821" width="7.6640625" style="54" customWidth="1"/>
    <col min="2822" max="2822" width="5.5" style="54" customWidth="1"/>
    <col min="2823" max="2823" width="5.6640625" style="54" customWidth="1"/>
    <col min="2824" max="3072" width="9" style="54"/>
    <col min="3073" max="3073" width="10.5" style="54" customWidth="1"/>
    <col min="3074" max="3074" width="8.6640625" style="54" customWidth="1"/>
    <col min="3075" max="3075" width="17" style="54" customWidth="1"/>
    <col min="3076" max="3076" width="6" style="54" customWidth="1"/>
    <col min="3077" max="3077" width="7.6640625" style="54" customWidth="1"/>
    <col min="3078" max="3078" width="5.5" style="54" customWidth="1"/>
    <col min="3079" max="3079" width="5.6640625" style="54" customWidth="1"/>
    <col min="3080" max="3328" width="9" style="54"/>
    <col min="3329" max="3329" width="10.5" style="54" customWidth="1"/>
    <col min="3330" max="3330" width="8.6640625" style="54" customWidth="1"/>
    <col min="3331" max="3331" width="17" style="54" customWidth="1"/>
    <col min="3332" max="3332" width="6" style="54" customWidth="1"/>
    <col min="3333" max="3333" width="7.6640625" style="54" customWidth="1"/>
    <col min="3334" max="3334" width="5.5" style="54" customWidth="1"/>
    <col min="3335" max="3335" width="5.6640625" style="54" customWidth="1"/>
    <col min="3336" max="3584" width="9" style="54"/>
    <col min="3585" max="3585" width="10.5" style="54" customWidth="1"/>
    <col min="3586" max="3586" width="8.6640625" style="54" customWidth="1"/>
    <col min="3587" max="3587" width="17" style="54" customWidth="1"/>
    <col min="3588" max="3588" width="6" style="54" customWidth="1"/>
    <col min="3589" max="3589" width="7.6640625" style="54" customWidth="1"/>
    <col min="3590" max="3590" width="5.5" style="54" customWidth="1"/>
    <col min="3591" max="3591" width="5.6640625" style="54" customWidth="1"/>
    <col min="3592" max="3840" width="9" style="54"/>
    <col min="3841" max="3841" width="10.5" style="54" customWidth="1"/>
    <col min="3842" max="3842" width="8.6640625" style="54" customWidth="1"/>
    <col min="3843" max="3843" width="17" style="54" customWidth="1"/>
    <col min="3844" max="3844" width="6" style="54" customWidth="1"/>
    <col min="3845" max="3845" width="7.6640625" style="54" customWidth="1"/>
    <col min="3846" max="3846" width="5.5" style="54" customWidth="1"/>
    <col min="3847" max="3847" width="5.6640625" style="54" customWidth="1"/>
    <col min="3848" max="4096" width="9" style="54"/>
    <col min="4097" max="4097" width="10.5" style="54" customWidth="1"/>
    <col min="4098" max="4098" width="8.6640625" style="54" customWidth="1"/>
    <col min="4099" max="4099" width="17" style="54" customWidth="1"/>
    <col min="4100" max="4100" width="6" style="54" customWidth="1"/>
    <col min="4101" max="4101" width="7.6640625" style="54" customWidth="1"/>
    <col min="4102" max="4102" width="5.5" style="54" customWidth="1"/>
    <col min="4103" max="4103" width="5.6640625" style="54" customWidth="1"/>
    <col min="4104" max="4352" width="9" style="54"/>
    <col min="4353" max="4353" width="10.5" style="54" customWidth="1"/>
    <col min="4354" max="4354" width="8.6640625" style="54" customWidth="1"/>
    <col min="4355" max="4355" width="17" style="54" customWidth="1"/>
    <col min="4356" max="4356" width="6" style="54" customWidth="1"/>
    <col min="4357" max="4357" width="7.6640625" style="54" customWidth="1"/>
    <col min="4358" max="4358" width="5.5" style="54" customWidth="1"/>
    <col min="4359" max="4359" width="5.6640625" style="54" customWidth="1"/>
    <col min="4360" max="4608" width="9" style="54"/>
    <col min="4609" max="4609" width="10.5" style="54" customWidth="1"/>
    <col min="4610" max="4610" width="8.6640625" style="54" customWidth="1"/>
    <col min="4611" max="4611" width="17" style="54" customWidth="1"/>
    <col min="4612" max="4612" width="6" style="54" customWidth="1"/>
    <col min="4613" max="4613" width="7.6640625" style="54" customWidth="1"/>
    <col min="4614" max="4614" width="5.5" style="54" customWidth="1"/>
    <col min="4615" max="4615" width="5.6640625" style="54" customWidth="1"/>
    <col min="4616" max="4864" width="9" style="54"/>
    <col min="4865" max="4865" width="10.5" style="54" customWidth="1"/>
    <col min="4866" max="4866" width="8.6640625" style="54" customWidth="1"/>
    <col min="4867" max="4867" width="17" style="54" customWidth="1"/>
    <col min="4868" max="4868" width="6" style="54" customWidth="1"/>
    <col min="4869" max="4869" width="7.6640625" style="54" customWidth="1"/>
    <col min="4870" max="4870" width="5.5" style="54" customWidth="1"/>
    <col min="4871" max="4871" width="5.6640625" style="54" customWidth="1"/>
    <col min="4872" max="5120" width="9" style="54"/>
    <col min="5121" max="5121" width="10.5" style="54" customWidth="1"/>
    <col min="5122" max="5122" width="8.6640625" style="54" customWidth="1"/>
    <col min="5123" max="5123" width="17" style="54" customWidth="1"/>
    <col min="5124" max="5124" width="6" style="54" customWidth="1"/>
    <col min="5125" max="5125" width="7.6640625" style="54" customWidth="1"/>
    <col min="5126" max="5126" width="5.5" style="54" customWidth="1"/>
    <col min="5127" max="5127" width="5.6640625" style="54" customWidth="1"/>
    <col min="5128" max="5376" width="9" style="54"/>
    <col min="5377" max="5377" width="10.5" style="54" customWidth="1"/>
    <col min="5378" max="5378" width="8.6640625" style="54" customWidth="1"/>
    <col min="5379" max="5379" width="17" style="54" customWidth="1"/>
    <col min="5380" max="5380" width="6" style="54" customWidth="1"/>
    <col min="5381" max="5381" width="7.6640625" style="54" customWidth="1"/>
    <col min="5382" max="5382" width="5.5" style="54" customWidth="1"/>
    <col min="5383" max="5383" width="5.6640625" style="54" customWidth="1"/>
    <col min="5384" max="5632" width="9" style="54"/>
    <col min="5633" max="5633" width="10.5" style="54" customWidth="1"/>
    <col min="5634" max="5634" width="8.6640625" style="54" customWidth="1"/>
    <col min="5635" max="5635" width="17" style="54" customWidth="1"/>
    <col min="5636" max="5636" width="6" style="54" customWidth="1"/>
    <col min="5637" max="5637" width="7.6640625" style="54" customWidth="1"/>
    <col min="5638" max="5638" width="5.5" style="54" customWidth="1"/>
    <col min="5639" max="5639" width="5.6640625" style="54" customWidth="1"/>
    <col min="5640" max="5888" width="9" style="54"/>
    <col min="5889" max="5889" width="10.5" style="54" customWidth="1"/>
    <col min="5890" max="5890" width="8.6640625" style="54" customWidth="1"/>
    <col min="5891" max="5891" width="17" style="54" customWidth="1"/>
    <col min="5892" max="5892" width="6" style="54" customWidth="1"/>
    <col min="5893" max="5893" width="7.6640625" style="54" customWidth="1"/>
    <col min="5894" max="5894" width="5.5" style="54" customWidth="1"/>
    <col min="5895" max="5895" width="5.6640625" style="54" customWidth="1"/>
    <col min="5896" max="6144" width="9" style="54"/>
    <col min="6145" max="6145" width="10.5" style="54" customWidth="1"/>
    <col min="6146" max="6146" width="8.6640625" style="54" customWidth="1"/>
    <col min="6147" max="6147" width="17" style="54" customWidth="1"/>
    <col min="6148" max="6148" width="6" style="54" customWidth="1"/>
    <col min="6149" max="6149" width="7.6640625" style="54" customWidth="1"/>
    <col min="6150" max="6150" width="5.5" style="54" customWidth="1"/>
    <col min="6151" max="6151" width="5.6640625" style="54" customWidth="1"/>
    <col min="6152" max="6400" width="9" style="54"/>
    <col min="6401" max="6401" width="10.5" style="54" customWidth="1"/>
    <col min="6402" max="6402" width="8.6640625" style="54" customWidth="1"/>
    <col min="6403" max="6403" width="17" style="54" customWidth="1"/>
    <col min="6404" max="6404" width="6" style="54" customWidth="1"/>
    <col min="6405" max="6405" width="7.6640625" style="54" customWidth="1"/>
    <col min="6406" max="6406" width="5.5" style="54" customWidth="1"/>
    <col min="6407" max="6407" width="5.6640625" style="54" customWidth="1"/>
    <col min="6408" max="6656" width="9" style="54"/>
    <col min="6657" max="6657" width="10.5" style="54" customWidth="1"/>
    <col min="6658" max="6658" width="8.6640625" style="54" customWidth="1"/>
    <col min="6659" max="6659" width="17" style="54" customWidth="1"/>
    <col min="6660" max="6660" width="6" style="54" customWidth="1"/>
    <col min="6661" max="6661" width="7.6640625" style="54" customWidth="1"/>
    <col min="6662" max="6662" width="5.5" style="54" customWidth="1"/>
    <col min="6663" max="6663" width="5.6640625" style="54" customWidth="1"/>
    <col min="6664" max="6912" width="9" style="54"/>
    <col min="6913" max="6913" width="10.5" style="54" customWidth="1"/>
    <col min="6914" max="6914" width="8.6640625" style="54" customWidth="1"/>
    <col min="6915" max="6915" width="17" style="54" customWidth="1"/>
    <col min="6916" max="6916" width="6" style="54" customWidth="1"/>
    <col min="6917" max="6917" width="7.6640625" style="54" customWidth="1"/>
    <col min="6918" max="6918" width="5.5" style="54" customWidth="1"/>
    <col min="6919" max="6919" width="5.6640625" style="54" customWidth="1"/>
    <col min="6920" max="7168" width="9" style="54"/>
    <col min="7169" max="7169" width="10.5" style="54" customWidth="1"/>
    <col min="7170" max="7170" width="8.6640625" style="54" customWidth="1"/>
    <col min="7171" max="7171" width="17" style="54" customWidth="1"/>
    <col min="7172" max="7172" width="6" style="54" customWidth="1"/>
    <col min="7173" max="7173" width="7.6640625" style="54" customWidth="1"/>
    <col min="7174" max="7174" width="5.5" style="54" customWidth="1"/>
    <col min="7175" max="7175" width="5.6640625" style="54" customWidth="1"/>
    <col min="7176" max="7424" width="9" style="54"/>
    <col min="7425" max="7425" width="10.5" style="54" customWidth="1"/>
    <col min="7426" max="7426" width="8.6640625" style="54" customWidth="1"/>
    <col min="7427" max="7427" width="17" style="54" customWidth="1"/>
    <col min="7428" max="7428" width="6" style="54" customWidth="1"/>
    <col min="7429" max="7429" width="7.6640625" style="54" customWidth="1"/>
    <col min="7430" max="7430" width="5.5" style="54" customWidth="1"/>
    <col min="7431" max="7431" width="5.6640625" style="54" customWidth="1"/>
    <col min="7432" max="7680" width="9" style="54"/>
    <col min="7681" max="7681" width="10.5" style="54" customWidth="1"/>
    <col min="7682" max="7682" width="8.6640625" style="54" customWidth="1"/>
    <col min="7683" max="7683" width="17" style="54" customWidth="1"/>
    <col min="7684" max="7684" width="6" style="54" customWidth="1"/>
    <col min="7685" max="7685" width="7.6640625" style="54" customWidth="1"/>
    <col min="7686" max="7686" width="5.5" style="54" customWidth="1"/>
    <col min="7687" max="7687" width="5.6640625" style="54" customWidth="1"/>
    <col min="7688" max="7936" width="9" style="54"/>
    <col min="7937" max="7937" width="10.5" style="54" customWidth="1"/>
    <col min="7938" max="7938" width="8.6640625" style="54" customWidth="1"/>
    <col min="7939" max="7939" width="17" style="54" customWidth="1"/>
    <col min="7940" max="7940" width="6" style="54" customWidth="1"/>
    <col min="7941" max="7941" width="7.6640625" style="54" customWidth="1"/>
    <col min="7942" max="7942" width="5.5" style="54" customWidth="1"/>
    <col min="7943" max="7943" width="5.6640625" style="54" customWidth="1"/>
    <col min="7944" max="8192" width="9" style="54"/>
    <col min="8193" max="8193" width="10.5" style="54" customWidth="1"/>
    <col min="8194" max="8194" width="8.6640625" style="54" customWidth="1"/>
    <col min="8195" max="8195" width="17" style="54" customWidth="1"/>
    <col min="8196" max="8196" width="6" style="54" customWidth="1"/>
    <col min="8197" max="8197" width="7.6640625" style="54" customWidth="1"/>
    <col min="8198" max="8198" width="5.5" style="54" customWidth="1"/>
    <col min="8199" max="8199" width="5.6640625" style="54" customWidth="1"/>
    <col min="8200" max="8448" width="9" style="54"/>
    <col min="8449" max="8449" width="10.5" style="54" customWidth="1"/>
    <col min="8450" max="8450" width="8.6640625" style="54" customWidth="1"/>
    <col min="8451" max="8451" width="17" style="54" customWidth="1"/>
    <col min="8452" max="8452" width="6" style="54" customWidth="1"/>
    <col min="8453" max="8453" width="7.6640625" style="54" customWidth="1"/>
    <col min="8454" max="8454" width="5.5" style="54" customWidth="1"/>
    <col min="8455" max="8455" width="5.6640625" style="54" customWidth="1"/>
    <col min="8456" max="8704" width="9" style="54"/>
    <col min="8705" max="8705" width="10.5" style="54" customWidth="1"/>
    <col min="8706" max="8706" width="8.6640625" style="54" customWidth="1"/>
    <col min="8707" max="8707" width="17" style="54" customWidth="1"/>
    <col min="8708" max="8708" width="6" style="54" customWidth="1"/>
    <col min="8709" max="8709" width="7.6640625" style="54" customWidth="1"/>
    <col min="8710" max="8710" width="5.5" style="54" customWidth="1"/>
    <col min="8711" max="8711" width="5.6640625" style="54" customWidth="1"/>
    <col min="8712" max="8960" width="9" style="54"/>
    <col min="8961" max="8961" width="10.5" style="54" customWidth="1"/>
    <col min="8962" max="8962" width="8.6640625" style="54" customWidth="1"/>
    <col min="8963" max="8963" width="17" style="54" customWidth="1"/>
    <col min="8964" max="8964" width="6" style="54" customWidth="1"/>
    <col min="8965" max="8965" width="7.6640625" style="54" customWidth="1"/>
    <col min="8966" max="8966" width="5.5" style="54" customWidth="1"/>
    <col min="8967" max="8967" width="5.6640625" style="54" customWidth="1"/>
    <col min="8968" max="9216" width="9" style="54"/>
    <col min="9217" max="9217" width="10.5" style="54" customWidth="1"/>
    <col min="9218" max="9218" width="8.6640625" style="54" customWidth="1"/>
    <col min="9219" max="9219" width="17" style="54" customWidth="1"/>
    <col min="9220" max="9220" width="6" style="54" customWidth="1"/>
    <col min="9221" max="9221" width="7.6640625" style="54" customWidth="1"/>
    <col min="9222" max="9222" width="5.5" style="54" customWidth="1"/>
    <col min="9223" max="9223" width="5.6640625" style="54" customWidth="1"/>
    <col min="9224" max="9472" width="9" style="54"/>
    <col min="9473" max="9473" width="10.5" style="54" customWidth="1"/>
    <col min="9474" max="9474" width="8.6640625" style="54" customWidth="1"/>
    <col min="9475" max="9475" width="17" style="54" customWidth="1"/>
    <col min="9476" max="9476" width="6" style="54" customWidth="1"/>
    <col min="9477" max="9477" width="7.6640625" style="54" customWidth="1"/>
    <col min="9478" max="9478" width="5.5" style="54" customWidth="1"/>
    <col min="9479" max="9479" width="5.6640625" style="54" customWidth="1"/>
    <col min="9480" max="9728" width="9" style="54"/>
    <col min="9729" max="9729" width="10.5" style="54" customWidth="1"/>
    <col min="9730" max="9730" width="8.6640625" style="54" customWidth="1"/>
    <col min="9731" max="9731" width="17" style="54" customWidth="1"/>
    <col min="9732" max="9732" width="6" style="54" customWidth="1"/>
    <col min="9733" max="9733" width="7.6640625" style="54" customWidth="1"/>
    <col min="9734" max="9734" width="5.5" style="54" customWidth="1"/>
    <col min="9735" max="9735" width="5.6640625" style="54" customWidth="1"/>
    <col min="9736" max="9984" width="9" style="54"/>
    <col min="9985" max="9985" width="10.5" style="54" customWidth="1"/>
    <col min="9986" max="9986" width="8.6640625" style="54" customWidth="1"/>
    <col min="9987" max="9987" width="17" style="54" customWidth="1"/>
    <col min="9988" max="9988" width="6" style="54" customWidth="1"/>
    <col min="9989" max="9989" width="7.6640625" style="54" customWidth="1"/>
    <col min="9990" max="9990" width="5.5" style="54" customWidth="1"/>
    <col min="9991" max="9991" width="5.6640625" style="54" customWidth="1"/>
    <col min="9992" max="10240" width="9" style="54"/>
    <col min="10241" max="10241" width="10.5" style="54" customWidth="1"/>
    <col min="10242" max="10242" width="8.6640625" style="54" customWidth="1"/>
    <col min="10243" max="10243" width="17" style="54" customWidth="1"/>
    <col min="10244" max="10244" width="6" style="54" customWidth="1"/>
    <col min="10245" max="10245" width="7.6640625" style="54" customWidth="1"/>
    <col min="10246" max="10246" width="5.5" style="54" customWidth="1"/>
    <col min="10247" max="10247" width="5.6640625" style="54" customWidth="1"/>
    <col min="10248" max="10496" width="9" style="54"/>
    <col min="10497" max="10497" width="10.5" style="54" customWidth="1"/>
    <col min="10498" max="10498" width="8.6640625" style="54" customWidth="1"/>
    <col min="10499" max="10499" width="17" style="54" customWidth="1"/>
    <col min="10500" max="10500" width="6" style="54" customWidth="1"/>
    <col min="10501" max="10501" width="7.6640625" style="54" customWidth="1"/>
    <col min="10502" max="10502" width="5.5" style="54" customWidth="1"/>
    <col min="10503" max="10503" width="5.6640625" style="54" customWidth="1"/>
    <col min="10504" max="10752" width="9" style="54"/>
    <col min="10753" max="10753" width="10.5" style="54" customWidth="1"/>
    <col min="10754" max="10754" width="8.6640625" style="54" customWidth="1"/>
    <col min="10755" max="10755" width="17" style="54" customWidth="1"/>
    <col min="10756" max="10756" width="6" style="54" customWidth="1"/>
    <col min="10757" max="10757" width="7.6640625" style="54" customWidth="1"/>
    <col min="10758" max="10758" width="5.5" style="54" customWidth="1"/>
    <col min="10759" max="10759" width="5.6640625" style="54" customWidth="1"/>
    <col min="10760" max="11008" width="9" style="54"/>
    <col min="11009" max="11009" width="10.5" style="54" customWidth="1"/>
    <col min="11010" max="11010" width="8.6640625" style="54" customWidth="1"/>
    <col min="11011" max="11011" width="17" style="54" customWidth="1"/>
    <col min="11012" max="11012" width="6" style="54" customWidth="1"/>
    <col min="11013" max="11013" width="7.6640625" style="54" customWidth="1"/>
    <col min="11014" max="11014" width="5.5" style="54" customWidth="1"/>
    <col min="11015" max="11015" width="5.6640625" style="54" customWidth="1"/>
    <col min="11016" max="11264" width="9" style="54"/>
    <col min="11265" max="11265" width="10.5" style="54" customWidth="1"/>
    <col min="11266" max="11266" width="8.6640625" style="54" customWidth="1"/>
    <col min="11267" max="11267" width="17" style="54" customWidth="1"/>
    <col min="11268" max="11268" width="6" style="54" customWidth="1"/>
    <col min="11269" max="11269" width="7.6640625" style="54" customWidth="1"/>
    <col min="11270" max="11270" width="5.5" style="54" customWidth="1"/>
    <col min="11271" max="11271" width="5.6640625" style="54" customWidth="1"/>
    <col min="11272" max="11520" width="9" style="54"/>
    <col min="11521" max="11521" width="10.5" style="54" customWidth="1"/>
    <col min="11522" max="11522" width="8.6640625" style="54" customWidth="1"/>
    <col min="11523" max="11523" width="17" style="54" customWidth="1"/>
    <col min="11524" max="11524" width="6" style="54" customWidth="1"/>
    <col min="11525" max="11525" width="7.6640625" style="54" customWidth="1"/>
    <col min="11526" max="11526" width="5.5" style="54" customWidth="1"/>
    <col min="11527" max="11527" width="5.6640625" style="54" customWidth="1"/>
    <col min="11528" max="11776" width="9" style="54"/>
    <col min="11777" max="11777" width="10.5" style="54" customWidth="1"/>
    <col min="11778" max="11778" width="8.6640625" style="54" customWidth="1"/>
    <col min="11779" max="11779" width="17" style="54" customWidth="1"/>
    <col min="11780" max="11780" width="6" style="54" customWidth="1"/>
    <col min="11781" max="11781" width="7.6640625" style="54" customWidth="1"/>
    <col min="11782" max="11782" width="5.5" style="54" customWidth="1"/>
    <col min="11783" max="11783" width="5.6640625" style="54" customWidth="1"/>
    <col min="11784" max="12032" width="9" style="54"/>
    <col min="12033" max="12033" width="10.5" style="54" customWidth="1"/>
    <col min="12034" max="12034" width="8.6640625" style="54" customWidth="1"/>
    <col min="12035" max="12035" width="17" style="54" customWidth="1"/>
    <col min="12036" max="12036" width="6" style="54" customWidth="1"/>
    <col min="12037" max="12037" width="7.6640625" style="54" customWidth="1"/>
    <col min="12038" max="12038" width="5.5" style="54" customWidth="1"/>
    <col min="12039" max="12039" width="5.6640625" style="54" customWidth="1"/>
    <col min="12040" max="12288" width="9" style="54"/>
    <col min="12289" max="12289" width="10.5" style="54" customWidth="1"/>
    <col min="12290" max="12290" width="8.6640625" style="54" customWidth="1"/>
    <col min="12291" max="12291" width="17" style="54" customWidth="1"/>
    <col min="12292" max="12292" width="6" style="54" customWidth="1"/>
    <col min="12293" max="12293" width="7.6640625" style="54" customWidth="1"/>
    <col min="12294" max="12294" width="5.5" style="54" customWidth="1"/>
    <col min="12295" max="12295" width="5.6640625" style="54" customWidth="1"/>
    <col min="12296" max="12544" width="9" style="54"/>
    <col min="12545" max="12545" width="10.5" style="54" customWidth="1"/>
    <col min="12546" max="12546" width="8.6640625" style="54" customWidth="1"/>
    <col min="12547" max="12547" width="17" style="54" customWidth="1"/>
    <col min="12548" max="12548" width="6" style="54" customWidth="1"/>
    <col min="12549" max="12549" width="7.6640625" style="54" customWidth="1"/>
    <col min="12550" max="12550" width="5.5" style="54" customWidth="1"/>
    <col min="12551" max="12551" width="5.6640625" style="54" customWidth="1"/>
    <col min="12552" max="12800" width="9" style="54"/>
    <col min="12801" max="12801" width="10.5" style="54" customWidth="1"/>
    <col min="12802" max="12802" width="8.6640625" style="54" customWidth="1"/>
    <col min="12803" max="12803" width="17" style="54" customWidth="1"/>
    <col min="12804" max="12804" width="6" style="54" customWidth="1"/>
    <col min="12805" max="12805" width="7.6640625" style="54" customWidth="1"/>
    <col min="12806" max="12806" width="5.5" style="54" customWidth="1"/>
    <col min="12807" max="12807" width="5.6640625" style="54" customWidth="1"/>
    <col min="12808" max="13056" width="9" style="54"/>
    <col min="13057" max="13057" width="10.5" style="54" customWidth="1"/>
    <col min="13058" max="13058" width="8.6640625" style="54" customWidth="1"/>
    <col min="13059" max="13059" width="17" style="54" customWidth="1"/>
    <col min="13060" max="13060" width="6" style="54" customWidth="1"/>
    <col min="13061" max="13061" width="7.6640625" style="54" customWidth="1"/>
    <col min="13062" max="13062" width="5.5" style="54" customWidth="1"/>
    <col min="13063" max="13063" width="5.6640625" style="54" customWidth="1"/>
    <col min="13064" max="13312" width="9" style="54"/>
    <col min="13313" max="13313" width="10.5" style="54" customWidth="1"/>
    <col min="13314" max="13314" width="8.6640625" style="54" customWidth="1"/>
    <col min="13315" max="13315" width="17" style="54" customWidth="1"/>
    <col min="13316" max="13316" width="6" style="54" customWidth="1"/>
    <col min="13317" max="13317" width="7.6640625" style="54" customWidth="1"/>
    <col min="13318" max="13318" width="5.5" style="54" customWidth="1"/>
    <col min="13319" max="13319" width="5.6640625" style="54" customWidth="1"/>
    <col min="13320" max="13568" width="9" style="54"/>
    <col min="13569" max="13569" width="10.5" style="54" customWidth="1"/>
    <col min="13570" max="13570" width="8.6640625" style="54" customWidth="1"/>
    <col min="13571" max="13571" width="17" style="54" customWidth="1"/>
    <col min="13572" max="13572" width="6" style="54" customWidth="1"/>
    <col min="13573" max="13573" width="7.6640625" style="54" customWidth="1"/>
    <col min="13574" max="13574" width="5.5" style="54" customWidth="1"/>
    <col min="13575" max="13575" width="5.6640625" style="54" customWidth="1"/>
    <col min="13576" max="13824" width="9" style="54"/>
    <col min="13825" max="13825" width="10.5" style="54" customWidth="1"/>
    <col min="13826" max="13826" width="8.6640625" style="54" customWidth="1"/>
    <col min="13827" max="13827" width="17" style="54" customWidth="1"/>
    <col min="13828" max="13828" width="6" style="54" customWidth="1"/>
    <col min="13829" max="13829" width="7.6640625" style="54" customWidth="1"/>
    <col min="13830" max="13830" width="5.5" style="54" customWidth="1"/>
    <col min="13831" max="13831" width="5.6640625" style="54" customWidth="1"/>
    <col min="13832" max="14080" width="9" style="54"/>
    <col min="14081" max="14081" width="10.5" style="54" customWidth="1"/>
    <col min="14082" max="14082" width="8.6640625" style="54" customWidth="1"/>
    <col min="14083" max="14083" width="17" style="54" customWidth="1"/>
    <col min="14084" max="14084" width="6" style="54" customWidth="1"/>
    <col min="14085" max="14085" width="7.6640625" style="54" customWidth="1"/>
    <col min="14086" max="14086" width="5.5" style="54" customWidth="1"/>
    <col min="14087" max="14087" width="5.6640625" style="54" customWidth="1"/>
    <col min="14088" max="14336" width="9" style="54"/>
    <col min="14337" max="14337" width="10.5" style="54" customWidth="1"/>
    <col min="14338" max="14338" width="8.6640625" style="54" customWidth="1"/>
    <col min="14339" max="14339" width="17" style="54" customWidth="1"/>
    <col min="14340" max="14340" width="6" style="54" customWidth="1"/>
    <col min="14341" max="14341" width="7.6640625" style="54" customWidth="1"/>
    <col min="14342" max="14342" width="5.5" style="54" customWidth="1"/>
    <col min="14343" max="14343" width="5.6640625" style="54" customWidth="1"/>
    <col min="14344" max="14592" width="9" style="54"/>
    <col min="14593" max="14593" width="10.5" style="54" customWidth="1"/>
    <col min="14594" max="14594" width="8.6640625" style="54" customWidth="1"/>
    <col min="14595" max="14595" width="17" style="54" customWidth="1"/>
    <col min="14596" max="14596" width="6" style="54" customWidth="1"/>
    <col min="14597" max="14597" width="7.6640625" style="54" customWidth="1"/>
    <col min="14598" max="14598" width="5.5" style="54" customWidth="1"/>
    <col min="14599" max="14599" width="5.6640625" style="54" customWidth="1"/>
    <col min="14600" max="14848" width="9" style="54"/>
    <col min="14849" max="14849" width="10.5" style="54" customWidth="1"/>
    <col min="14850" max="14850" width="8.6640625" style="54" customWidth="1"/>
    <col min="14851" max="14851" width="17" style="54" customWidth="1"/>
    <col min="14852" max="14852" width="6" style="54" customWidth="1"/>
    <col min="14853" max="14853" width="7.6640625" style="54" customWidth="1"/>
    <col min="14854" max="14854" width="5.5" style="54" customWidth="1"/>
    <col min="14855" max="14855" width="5.6640625" style="54" customWidth="1"/>
    <col min="14856" max="15104" width="9" style="54"/>
    <col min="15105" max="15105" width="10.5" style="54" customWidth="1"/>
    <col min="15106" max="15106" width="8.6640625" style="54" customWidth="1"/>
    <col min="15107" max="15107" width="17" style="54" customWidth="1"/>
    <col min="15108" max="15108" width="6" style="54" customWidth="1"/>
    <col min="15109" max="15109" width="7.6640625" style="54" customWidth="1"/>
    <col min="15110" max="15110" width="5.5" style="54" customWidth="1"/>
    <col min="15111" max="15111" width="5.6640625" style="54" customWidth="1"/>
    <col min="15112" max="15360" width="9" style="54"/>
    <col min="15361" max="15361" width="10.5" style="54" customWidth="1"/>
    <col min="15362" max="15362" width="8.6640625" style="54" customWidth="1"/>
    <col min="15363" max="15363" width="17" style="54" customWidth="1"/>
    <col min="15364" max="15364" width="6" style="54" customWidth="1"/>
    <col min="15365" max="15365" width="7.6640625" style="54" customWidth="1"/>
    <col min="15366" max="15366" width="5.5" style="54" customWidth="1"/>
    <col min="15367" max="15367" width="5.6640625" style="54" customWidth="1"/>
    <col min="15368" max="15616" width="9" style="54"/>
    <col min="15617" max="15617" width="10.5" style="54" customWidth="1"/>
    <col min="15618" max="15618" width="8.6640625" style="54" customWidth="1"/>
    <col min="15619" max="15619" width="17" style="54" customWidth="1"/>
    <col min="15620" max="15620" width="6" style="54" customWidth="1"/>
    <col min="15621" max="15621" width="7.6640625" style="54" customWidth="1"/>
    <col min="15622" max="15622" width="5.5" style="54" customWidth="1"/>
    <col min="15623" max="15623" width="5.6640625" style="54" customWidth="1"/>
    <col min="15624" max="15872" width="9" style="54"/>
    <col min="15873" max="15873" width="10.5" style="54" customWidth="1"/>
    <col min="15874" max="15874" width="8.6640625" style="54" customWidth="1"/>
    <col min="15875" max="15875" width="17" style="54" customWidth="1"/>
    <col min="15876" max="15876" width="6" style="54" customWidth="1"/>
    <col min="15877" max="15877" width="7.6640625" style="54" customWidth="1"/>
    <col min="15878" max="15878" width="5.5" style="54" customWidth="1"/>
    <col min="15879" max="15879" width="5.6640625" style="54" customWidth="1"/>
    <col min="15880" max="16128" width="9" style="54"/>
    <col min="16129" max="16129" width="10.5" style="54" customWidth="1"/>
    <col min="16130" max="16130" width="8.6640625" style="54" customWidth="1"/>
    <col min="16131" max="16131" width="17" style="54" customWidth="1"/>
    <col min="16132" max="16132" width="6" style="54" customWidth="1"/>
    <col min="16133" max="16133" width="7.6640625" style="54" customWidth="1"/>
    <col min="16134" max="16134" width="5.5" style="54" customWidth="1"/>
    <col min="16135" max="16135" width="5.6640625" style="54" customWidth="1"/>
    <col min="16136" max="16384" width="9" style="54"/>
  </cols>
  <sheetData>
    <row r="1" spans="1:13" ht="21" customHeight="1">
      <c r="A1" s="53" t="s">
        <v>900</v>
      </c>
    </row>
    <row r="2" spans="1:13" ht="15" customHeight="1">
      <c r="D2" s="54"/>
      <c r="E2" s="57" t="s">
        <v>697</v>
      </c>
      <c r="F2" s="57"/>
    </row>
    <row r="3" spans="1:13" ht="15" customHeight="1">
      <c r="D3" s="54"/>
      <c r="E3" s="54" t="s">
        <v>698</v>
      </c>
    </row>
    <row r="4" spans="1:13" ht="15" customHeight="1">
      <c r="E4" s="54" t="s">
        <v>686</v>
      </c>
      <c r="I4" s="55"/>
    </row>
    <row r="5" spans="1:13" ht="23.25" customHeight="1">
      <c r="A5" s="54" t="s">
        <v>191</v>
      </c>
      <c r="B5" s="66" t="s">
        <v>49</v>
      </c>
      <c r="L5" s="97"/>
      <c r="M5" s="95"/>
    </row>
    <row r="6" spans="1:13" ht="23.25" customHeight="1">
      <c r="B6" s="60" t="s">
        <v>193</v>
      </c>
      <c r="C6" s="211" t="s">
        <v>707</v>
      </c>
      <c r="D6" s="97" t="s">
        <v>708</v>
      </c>
      <c r="E6" s="97" t="s">
        <v>709</v>
      </c>
      <c r="F6" s="64"/>
      <c r="G6" s="56"/>
      <c r="H6" s="56"/>
      <c r="I6" s="61"/>
      <c r="J6" s="62"/>
      <c r="K6" s="63"/>
      <c r="L6" s="97"/>
      <c r="M6" s="95"/>
    </row>
    <row r="7" spans="1:13" ht="23.25" customHeight="1">
      <c r="B7" s="60" t="s">
        <v>194</v>
      </c>
      <c r="C7" s="211" t="s">
        <v>710</v>
      </c>
      <c r="D7" s="97" t="s">
        <v>711</v>
      </c>
      <c r="E7" s="97" t="s">
        <v>709</v>
      </c>
      <c r="F7" s="64"/>
      <c r="G7" s="56"/>
      <c r="H7" s="56"/>
      <c r="I7" s="61"/>
      <c r="J7" s="62"/>
      <c r="K7" s="63"/>
      <c r="L7" s="97"/>
      <c r="M7" s="95"/>
    </row>
    <row r="8" spans="1:13" ht="23.25" customHeight="1">
      <c r="B8" s="60" t="s">
        <v>195</v>
      </c>
      <c r="C8" s="211" t="s">
        <v>712</v>
      </c>
      <c r="D8" s="97" t="s">
        <v>711</v>
      </c>
      <c r="E8" s="97" t="s">
        <v>709</v>
      </c>
      <c r="F8" s="64"/>
      <c r="G8" s="56"/>
      <c r="H8" s="56"/>
      <c r="I8" s="61"/>
      <c r="J8" s="62"/>
      <c r="K8" s="63"/>
      <c r="L8" s="97"/>
      <c r="M8" s="95"/>
    </row>
    <row r="9" spans="1:13" ht="23.25" customHeight="1">
      <c r="B9" s="60" t="s">
        <v>196</v>
      </c>
      <c r="C9" s="211" t="s">
        <v>713</v>
      </c>
      <c r="D9" s="97" t="s">
        <v>708</v>
      </c>
      <c r="E9" s="97" t="s">
        <v>714</v>
      </c>
      <c r="F9" s="64"/>
      <c r="G9" s="56"/>
      <c r="H9" s="56"/>
      <c r="I9" s="61"/>
      <c r="J9" s="62"/>
      <c r="K9" s="63"/>
      <c r="L9" s="97"/>
      <c r="M9" s="95"/>
    </row>
    <row r="10" spans="1:13" ht="23.25" customHeight="1">
      <c r="B10" s="60" t="s">
        <v>197</v>
      </c>
      <c r="C10" s="211" t="s">
        <v>715</v>
      </c>
      <c r="D10" s="97" t="s">
        <v>711</v>
      </c>
      <c r="E10" s="97" t="s">
        <v>714</v>
      </c>
      <c r="F10" s="64"/>
      <c r="G10" s="56"/>
      <c r="H10" s="56"/>
      <c r="I10" s="61"/>
      <c r="J10" s="62"/>
      <c r="K10" s="63"/>
      <c r="L10" s="97"/>
      <c r="M10" s="95"/>
    </row>
    <row r="11" spans="1:13" ht="23.25" customHeight="1">
      <c r="B11" s="60" t="s">
        <v>198</v>
      </c>
      <c r="C11" s="211" t="s">
        <v>716</v>
      </c>
      <c r="D11" s="97" t="s">
        <v>708</v>
      </c>
      <c r="E11" s="97" t="s">
        <v>714</v>
      </c>
      <c r="F11" s="64"/>
      <c r="G11" s="56"/>
      <c r="H11" s="56"/>
      <c r="I11" s="61"/>
      <c r="J11" s="62"/>
      <c r="K11" s="63"/>
      <c r="L11" s="97"/>
      <c r="M11" s="95"/>
    </row>
    <row r="12" spans="1:13" ht="23.25" customHeight="1">
      <c r="B12" s="60" t="s">
        <v>200</v>
      </c>
      <c r="C12" s="211" t="s">
        <v>717</v>
      </c>
      <c r="D12" s="97" t="s">
        <v>708</v>
      </c>
      <c r="E12" s="97" t="s">
        <v>714</v>
      </c>
      <c r="F12" s="64"/>
      <c r="G12" s="56"/>
      <c r="H12" s="56"/>
      <c r="I12" s="61"/>
      <c r="J12" s="62"/>
      <c r="K12" s="63"/>
      <c r="L12" s="97"/>
      <c r="M12" s="95"/>
    </row>
    <row r="13" spans="1:13" ht="23.25" customHeight="1">
      <c r="C13" s="56"/>
      <c r="D13" s="54"/>
      <c r="I13" s="56"/>
      <c r="J13" s="55"/>
    </row>
    <row r="14" spans="1:13" ht="23.25" customHeight="1">
      <c r="A14" s="54" t="s">
        <v>199</v>
      </c>
      <c r="B14" s="54" t="s">
        <v>706</v>
      </c>
      <c r="C14" s="56"/>
      <c r="D14" s="54"/>
      <c r="I14" s="56"/>
      <c r="J14" s="54"/>
      <c r="L14" s="97"/>
      <c r="M14" s="95"/>
    </row>
    <row r="15" spans="1:13" ht="23.25" customHeight="1">
      <c r="B15" s="60" t="s">
        <v>193</v>
      </c>
      <c r="C15" s="211" t="s">
        <v>718</v>
      </c>
      <c r="D15" s="97" t="s">
        <v>708</v>
      </c>
      <c r="E15" s="97" t="s">
        <v>709</v>
      </c>
      <c r="F15" s="64"/>
      <c r="G15" s="56"/>
      <c r="H15" s="56"/>
      <c r="I15" s="61"/>
      <c r="J15" s="62"/>
      <c r="K15" s="63"/>
      <c r="L15" s="97"/>
      <c r="M15" s="95"/>
    </row>
    <row r="16" spans="1:13" ht="23.25" customHeight="1">
      <c r="B16" s="60" t="s">
        <v>194</v>
      </c>
      <c r="C16" s="211" t="s">
        <v>719</v>
      </c>
      <c r="D16" s="97" t="s">
        <v>720</v>
      </c>
      <c r="E16" s="97" t="s">
        <v>709</v>
      </c>
      <c r="F16" s="64"/>
      <c r="G16" s="56"/>
      <c r="H16" s="56"/>
      <c r="I16" s="61"/>
      <c r="J16" s="62"/>
      <c r="K16" s="63"/>
      <c r="L16" s="97"/>
      <c r="M16" s="95"/>
    </row>
    <row r="17" spans="1:13" ht="23.25" customHeight="1">
      <c r="B17" s="60" t="s">
        <v>195</v>
      </c>
      <c r="C17" s="211" t="s">
        <v>721</v>
      </c>
      <c r="D17" s="97" t="s">
        <v>708</v>
      </c>
      <c r="E17" s="97" t="s">
        <v>709</v>
      </c>
      <c r="F17" s="64"/>
      <c r="G17" s="56"/>
      <c r="H17" s="56"/>
      <c r="I17" s="61"/>
      <c r="J17" s="62"/>
      <c r="K17" s="63"/>
      <c r="L17" s="97"/>
      <c r="M17" s="95"/>
    </row>
    <row r="18" spans="1:13" ht="23.25" customHeight="1">
      <c r="B18" s="60" t="s">
        <v>196</v>
      </c>
      <c r="C18" s="211" t="s">
        <v>722</v>
      </c>
      <c r="D18" s="97" t="s">
        <v>720</v>
      </c>
      <c r="E18" s="97" t="s">
        <v>714</v>
      </c>
      <c r="F18" s="64"/>
      <c r="G18" s="56"/>
      <c r="H18" s="56"/>
      <c r="I18" s="61"/>
      <c r="J18" s="62"/>
      <c r="K18" s="63"/>
      <c r="L18" s="97"/>
      <c r="M18" s="95"/>
    </row>
    <row r="19" spans="1:13" ht="23.25" customHeight="1">
      <c r="B19" s="60" t="s">
        <v>197</v>
      </c>
      <c r="C19" s="211" t="s">
        <v>723</v>
      </c>
      <c r="D19" s="97" t="s">
        <v>708</v>
      </c>
      <c r="E19" s="97" t="s">
        <v>714</v>
      </c>
      <c r="F19" s="64"/>
      <c r="G19" s="56"/>
      <c r="I19" s="61"/>
      <c r="J19" s="62"/>
      <c r="K19" s="63"/>
      <c r="L19" s="97"/>
      <c r="M19" s="95"/>
    </row>
    <row r="20" spans="1:13" ht="23.25" customHeight="1">
      <c r="B20" s="60" t="s">
        <v>198</v>
      </c>
      <c r="C20" s="211" t="s">
        <v>724</v>
      </c>
      <c r="D20" s="97" t="s">
        <v>711</v>
      </c>
      <c r="E20" s="97" t="s">
        <v>714</v>
      </c>
      <c r="F20" s="64"/>
      <c r="G20" s="56"/>
      <c r="H20" s="56"/>
      <c r="I20" s="61"/>
      <c r="J20" s="62"/>
      <c r="K20" s="63"/>
      <c r="L20" s="97"/>
      <c r="M20" s="96"/>
    </row>
    <row r="21" spans="1:13" ht="23.25" customHeight="1">
      <c r="B21" s="60" t="s">
        <v>200</v>
      </c>
      <c r="C21" s="211" t="s">
        <v>725</v>
      </c>
      <c r="D21" s="97" t="s">
        <v>708</v>
      </c>
      <c r="E21" s="97" t="s">
        <v>714</v>
      </c>
      <c r="F21" s="64"/>
      <c r="G21" s="56"/>
      <c r="H21" s="56"/>
      <c r="I21" s="61"/>
      <c r="J21" s="62"/>
      <c r="K21" s="63"/>
    </row>
    <row r="22" spans="1:13" ht="23.25" customHeight="1">
      <c r="C22" s="56"/>
      <c r="D22" s="54"/>
      <c r="I22" s="56"/>
      <c r="J22" s="55"/>
    </row>
    <row r="23" spans="1:13" ht="23.25" customHeight="1">
      <c r="A23" s="54" t="s">
        <v>201</v>
      </c>
      <c r="B23" s="58" t="s">
        <v>126</v>
      </c>
      <c r="C23" s="56"/>
      <c r="D23" s="54"/>
      <c r="I23" s="56"/>
      <c r="J23" s="54"/>
      <c r="L23" s="97"/>
      <c r="M23" s="95"/>
    </row>
    <row r="24" spans="1:13" ht="23.25" customHeight="1">
      <c r="B24" s="60" t="s">
        <v>193</v>
      </c>
      <c r="C24" s="211" t="s">
        <v>726</v>
      </c>
      <c r="D24" s="97" t="s">
        <v>708</v>
      </c>
      <c r="E24" s="97" t="s">
        <v>709</v>
      </c>
      <c r="F24" s="64"/>
      <c r="H24" s="56"/>
      <c r="I24" s="61"/>
      <c r="J24" s="62"/>
      <c r="K24" s="63"/>
      <c r="L24" s="97"/>
      <c r="M24" s="95"/>
    </row>
    <row r="25" spans="1:13" ht="23.25" customHeight="1">
      <c r="B25" s="60" t="s">
        <v>194</v>
      </c>
      <c r="C25" s="211" t="s">
        <v>727</v>
      </c>
      <c r="D25" s="97" t="s">
        <v>708</v>
      </c>
      <c r="E25" s="97" t="s">
        <v>709</v>
      </c>
      <c r="F25" s="64"/>
      <c r="H25" s="56"/>
      <c r="I25" s="61"/>
      <c r="J25" s="62"/>
      <c r="K25" s="63"/>
      <c r="L25" s="97"/>
      <c r="M25" s="95"/>
    </row>
    <row r="26" spans="1:13" ht="23.25" customHeight="1">
      <c r="B26" s="60" t="s">
        <v>195</v>
      </c>
      <c r="C26" s="211" t="s">
        <v>728</v>
      </c>
      <c r="D26" s="97" t="s">
        <v>711</v>
      </c>
      <c r="E26" s="97" t="s">
        <v>709</v>
      </c>
      <c r="F26" s="64"/>
      <c r="H26" s="56"/>
      <c r="I26" s="61"/>
      <c r="J26" s="62"/>
      <c r="K26" s="63"/>
      <c r="L26" s="97"/>
      <c r="M26" s="95"/>
    </row>
    <row r="27" spans="1:13" ht="23.25" customHeight="1">
      <c r="B27" s="60" t="s">
        <v>196</v>
      </c>
      <c r="C27" s="211" t="s">
        <v>729</v>
      </c>
      <c r="D27" s="97" t="s">
        <v>708</v>
      </c>
      <c r="E27" s="97" t="s">
        <v>709</v>
      </c>
      <c r="F27" s="60"/>
      <c r="H27" s="56"/>
      <c r="I27" s="61"/>
      <c r="J27" s="62"/>
      <c r="K27" s="63"/>
      <c r="L27" s="97"/>
      <c r="M27" s="95"/>
    </row>
    <row r="28" spans="1:13" ht="23.25" customHeight="1">
      <c r="B28" s="60" t="s">
        <v>197</v>
      </c>
      <c r="C28" s="211" t="s">
        <v>730</v>
      </c>
      <c r="D28" s="97" t="s">
        <v>708</v>
      </c>
      <c r="E28" s="97" t="s">
        <v>714</v>
      </c>
      <c r="F28" s="64"/>
      <c r="H28" s="56"/>
      <c r="I28" s="61"/>
      <c r="J28" s="62"/>
      <c r="K28" s="63"/>
      <c r="L28" s="97"/>
      <c r="M28" s="95"/>
    </row>
    <row r="29" spans="1:13" ht="23.25" customHeight="1">
      <c r="B29" s="60" t="s">
        <v>198</v>
      </c>
      <c r="C29" s="211" t="s">
        <v>731</v>
      </c>
      <c r="D29" s="97" t="s">
        <v>711</v>
      </c>
      <c r="E29" s="97" t="s">
        <v>714</v>
      </c>
      <c r="F29" s="60"/>
      <c r="H29" s="56"/>
      <c r="I29" s="61"/>
      <c r="J29" s="62"/>
      <c r="K29" s="63"/>
      <c r="L29" s="97"/>
      <c r="M29" s="95"/>
    </row>
    <row r="30" spans="1:13" ht="23.25" customHeight="1">
      <c r="B30" s="60"/>
      <c r="C30" s="56"/>
      <c r="D30" s="54"/>
      <c r="J30" s="61"/>
      <c r="L30" s="67" ph="1"/>
      <c r="M30" s="67" ph="1"/>
    </row>
    <row r="31" spans="1:13" ht="23.25" customHeight="1">
      <c r="A31" s="54" t="s">
        <v>202</v>
      </c>
      <c r="B31" s="66" t="s">
        <v>65</v>
      </c>
      <c r="C31" s="61" ph="1"/>
      <c r="D31" s="67" ph="1"/>
      <c r="E31" s="67" ph="1"/>
      <c r="L31" s="97"/>
      <c r="M31" s="95"/>
    </row>
    <row r="32" spans="1:13" ht="23.25" customHeight="1">
      <c r="B32" s="60" t="s">
        <v>193</v>
      </c>
      <c r="C32" s="211" t="s">
        <v>732</v>
      </c>
      <c r="D32" s="97" t="s">
        <v>711</v>
      </c>
      <c r="E32" s="97" t="s">
        <v>709</v>
      </c>
      <c r="F32" s="64"/>
      <c r="H32" s="56"/>
      <c r="I32" s="61"/>
      <c r="J32" s="62"/>
      <c r="K32" s="63"/>
      <c r="L32" s="97"/>
      <c r="M32" s="95"/>
    </row>
    <row r="33" spans="1:13" ht="23.25" customHeight="1">
      <c r="B33" s="60" t="s">
        <v>194</v>
      </c>
      <c r="C33" s="211" t="s">
        <v>733</v>
      </c>
      <c r="D33" s="97" t="s">
        <v>711</v>
      </c>
      <c r="E33" s="97" t="s">
        <v>709</v>
      </c>
      <c r="F33" s="64"/>
      <c r="H33" s="56"/>
      <c r="I33" s="61"/>
      <c r="J33" s="62"/>
      <c r="K33" s="63"/>
      <c r="L33" s="97"/>
      <c r="M33" s="95"/>
    </row>
    <row r="34" spans="1:13" ht="23.25" customHeight="1">
      <c r="B34" s="60" t="s">
        <v>195</v>
      </c>
      <c r="C34" s="211" t="s">
        <v>734</v>
      </c>
      <c r="D34" s="97" t="s">
        <v>720</v>
      </c>
      <c r="E34" s="97" t="s">
        <v>709</v>
      </c>
      <c r="F34" s="64"/>
      <c r="H34" s="56"/>
      <c r="I34" s="61"/>
      <c r="J34" s="62"/>
      <c r="K34" s="63"/>
      <c r="L34" s="97"/>
      <c r="M34" s="95"/>
    </row>
    <row r="35" spans="1:13" ht="23.25" customHeight="1">
      <c r="B35" s="60" t="s">
        <v>196</v>
      </c>
      <c r="C35" s="211" t="s">
        <v>735</v>
      </c>
      <c r="D35" s="97" t="s">
        <v>720</v>
      </c>
      <c r="E35" s="97" t="s">
        <v>709</v>
      </c>
      <c r="F35" s="64"/>
      <c r="H35" s="56"/>
      <c r="I35" s="61"/>
      <c r="J35" s="62"/>
      <c r="K35" s="63"/>
      <c r="L35" s="97"/>
      <c r="M35" s="96"/>
    </row>
    <row r="36" spans="1:13" ht="23.25" customHeight="1">
      <c r="B36" s="60" t="s">
        <v>197</v>
      </c>
      <c r="C36" s="211" t="s">
        <v>736</v>
      </c>
      <c r="D36" s="97" t="s">
        <v>720</v>
      </c>
      <c r="E36" s="97" t="s">
        <v>709</v>
      </c>
      <c r="F36" s="64"/>
      <c r="H36" s="56"/>
      <c r="I36" s="61"/>
      <c r="J36" s="62"/>
      <c r="K36" s="63"/>
      <c r="L36" s="97"/>
      <c r="M36" s="96"/>
    </row>
    <row r="37" spans="1:13" ht="23.25" customHeight="1">
      <c r="A37" s="65"/>
      <c r="B37" s="60" t="s">
        <v>198</v>
      </c>
      <c r="C37" s="211" t="s">
        <v>737</v>
      </c>
      <c r="D37" s="97" t="s">
        <v>720</v>
      </c>
      <c r="E37" s="97" t="s">
        <v>709</v>
      </c>
      <c r="F37" s="64"/>
      <c r="H37" s="56"/>
      <c r="I37" s="61"/>
      <c r="J37" s="62"/>
      <c r="K37" s="63"/>
      <c r="L37" s="97"/>
      <c r="M37" s="95"/>
    </row>
    <row r="38" spans="1:13" ht="23.25" customHeight="1">
      <c r="B38" s="60" t="s">
        <v>200</v>
      </c>
      <c r="C38" s="211" t="s">
        <v>738</v>
      </c>
      <c r="D38" s="97" t="s">
        <v>708</v>
      </c>
      <c r="E38" s="97" t="s">
        <v>714</v>
      </c>
      <c r="F38" s="64"/>
    </row>
    <row r="39" spans="1:13" ht="23.25" customHeight="1">
      <c r="B39" s="60"/>
      <c r="C39" s="56"/>
      <c r="D39" s="54"/>
      <c r="L39" s="57"/>
      <c r="M39" s="57"/>
    </row>
    <row r="40" spans="1:13" ht="23.25" customHeight="1">
      <c r="A40" s="67" t="s">
        <v>520</v>
      </c>
      <c r="C40" s="68"/>
      <c r="D40" s="57"/>
      <c r="E40" s="57"/>
      <c r="J40" s="61"/>
      <c r="L40" s="98"/>
      <c r="M40" s="95"/>
    </row>
    <row r="41" spans="1:13" ht="23.25" customHeight="1">
      <c r="A41" s="97" t="s">
        <v>739</v>
      </c>
      <c r="B41" s="97" t="s">
        <v>314</v>
      </c>
      <c r="C41" s="212" t="s">
        <v>740</v>
      </c>
      <c r="D41" s="97" t="s">
        <v>711</v>
      </c>
      <c r="E41" s="97" t="s">
        <v>741</v>
      </c>
      <c r="J41" s="61"/>
      <c r="L41" s="98"/>
      <c r="M41" s="95"/>
    </row>
    <row r="42" spans="1:13" ht="23.25" customHeight="1">
      <c r="A42" s="97" t="s">
        <v>742</v>
      </c>
      <c r="B42" s="97" t="s">
        <v>194</v>
      </c>
      <c r="C42" s="212" t="s">
        <v>552</v>
      </c>
      <c r="D42" s="97" t="s">
        <v>708</v>
      </c>
      <c r="E42" s="97" t="s">
        <v>709</v>
      </c>
      <c r="J42" s="61"/>
      <c r="L42" s="98"/>
      <c r="M42" s="95"/>
    </row>
    <row r="43" spans="1:13" ht="23.25" customHeight="1">
      <c r="A43" s="97" t="s">
        <v>743</v>
      </c>
      <c r="B43" s="97" t="s">
        <v>317</v>
      </c>
      <c r="C43" s="212" t="s">
        <v>744</v>
      </c>
      <c r="D43" s="97" t="s">
        <v>708</v>
      </c>
      <c r="E43" s="97" t="s">
        <v>745</v>
      </c>
      <c r="J43" s="61"/>
      <c r="L43" s="98"/>
      <c r="M43" s="95"/>
    </row>
    <row r="44" spans="1:13" ht="23.25" customHeight="1">
      <c r="A44" s="97" t="s">
        <v>743</v>
      </c>
      <c r="B44" s="97" t="s">
        <v>194</v>
      </c>
      <c r="C44" s="212" t="s">
        <v>746</v>
      </c>
      <c r="D44" s="97" t="s">
        <v>711</v>
      </c>
      <c r="E44" s="97" t="s">
        <v>709</v>
      </c>
      <c r="J44" s="61"/>
      <c r="L44" s="98"/>
      <c r="M44" s="95"/>
    </row>
    <row r="45" spans="1:13" ht="23.25" customHeight="1">
      <c r="A45" s="97" t="s">
        <v>743</v>
      </c>
      <c r="B45" s="97" t="s">
        <v>314</v>
      </c>
      <c r="C45" s="212" t="s">
        <v>747</v>
      </c>
      <c r="D45" s="97" t="s">
        <v>711</v>
      </c>
      <c r="E45" s="97" t="s">
        <v>714</v>
      </c>
      <c r="J45" s="61"/>
      <c r="L45" s="98"/>
      <c r="M45" s="95"/>
    </row>
    <row r="46" spans="1:13" ht="23.25" customHeight="1">
      <c r="A46" s="97" t="s">
        <v>743</v>
      </c>
      <c r="B46" s="97" t="s">
        <v>312</v>
      </c>
      <c r="C46" s="212" t="s">
        <v>748</v>
      </c>
      <c r="D46" s="97" t="s">
        <v>711</v>
      </c>
      <c r="E46" s="97" t="s">
        <v>714</v>
      </c>
      <c r="J46" s="61"/>
      <c r="L46" s="98"/>
      <c r="M46" s="95"/>
    </row>
    <row r="47" spans="1:13" ht="23.25" customHeight="1">
      <c r="A47" s="97" t="s">
        <v>687</v>
      </c>
      <c r="B47" s="97" t="s">
        <v>194</v>
      </c>
      <c r="C47" s="212" t="s">
        <v>749</v>
      </c>
      <c r="D47" s="97" t="s">
        <v>708</v>
      </c>
      <c r="E47" s="97" t="s">
        <v>709</v>
      </c>
      <c r="J47" s="61"/>
      <c r="L47" s="98"/>
      <c r="M47" s="95"/>
    </row>
    <row r="48" spans="1:13" ht="23.25" customHeight="1">
      <c r="A48" s="97" t="s">
        <v>311</v>
      </c>
      <c r="B48" s="97" t="s">
        <v>194</v>
      </c>
      <c r="C48" s="212" t="s">
        <v>733</v>
      </c>
      <c r="D48" s="97" t="s">
        <v>711</v>
      </c>
      <c r="E48" s="97" t="s">
        <v>709</v>
      </c>
      <c r="J48" s="61"/>
      <c r="L48" s="98"/>
      <c r="M48" s="95"/>
    </row>
    <row r="49" spans="1:13" ht="23.25" customHeight="1">
      <c r="A49" s="97" t="s">
        <v>311</v>
      </c>
      <c r="B49" s="97" t="s">
        <v>314</v>
      </c>
      <c r="C49" s="212" t="s">
        <v>734</v>
      </c>
      <c r="D49" s="97" t="s">
        <v>720</v>
      </c>
      <c r="E49" s="97" t="s">
        <v>709</v>
      </c>
      <c r="J49" s="61"/>
      <c r="L49" s="98"/>
      <c r="M49" s="95"/>
    </row>
    <row r="50" spans="1:13" ht="23.25" customHeight="1">
      <c r="A50" s="97" t="s">
        <v>319</v>
      </c>
      <c r="B50" s="97" t="s">
        <v>317</v>
      </c>
      <c r="C50" s="212" t="s">
        <v>718</v>
      </c>
      <c r="D50" s="97" t="s">
        <v>708</v>
      </c>
      <c r="E50" s="97" t="s">
        <v>709</v>
      </c>
      <c r="J50" s="61"/>
      <c r="L50" s="98"/>
      <c r="M50" s="95"/>
    </row>
    <row r="51" spans="1:13" ht="23.25" customHeight="1">
      <c r="A51" s="97" t="s">
        <v>319</v>
      </c>
      <c r="B51" s="97" t="s">
        <v>194</v>
      </c>
      <c r="C51" s="212" t="s">
        <v>719</v>
      </c>
      <c r="D51" s="97" t="s">
        <v>720</v>
      </c>
      <c r="E51" s="97" t="s">
        <v>709</v>
      </c>
      <c r="J51" s="61"/>
      <c r="L51" s="98"/>
      <c r="M51" s="95"/>
    </row>
    <row r="52" spans="1:13" ht="23.25" customHeight="1">
      <c r="A52" s="97" t="s">
        <v>319</v>
      </c>
      <c r="B52" s="97" t="s">
        <v>312</v>
      </c>
      <c r="C52" s="212" t="s">
        <v>722</v>
      </c>
      <c r="D52" s="97" t="s">
        <v>720</v>
      </c>
      <c r="E52" s="97" t="s">
        <v>714</v>
      </c>
      <c r="J52" s="61"/>
      <c r="L52" s="98"/>
      <c r="M52" s="95"/>
    </row>
    <row r="53" spans="1:13" ht="23.25" customHeight="1">
      <c r="A53" s="97" t="s">
        <v>688</v>
      </c>
      <c r="B53" s="97" t="s">
        <v>317</v>
      </c>
      <c r="C53" s="212" t="s">
        <v>612</v>
      </c>
      <c r="D53" s="97" t="s">
        <v>711</v>
      </c>
      <c r="E53" s="97" t="s">
        <v>709</v>
      </c>
      <c r="J53" s="61"/>
      <c r="L53" s="98"/>
      <c r="M53" s="95"/>
    </row>
    <row r="54" spans="1:13" ht="23.25" customHeight="1">
      <c r="A54" s="97" t="s">
        <v>689</v>
      </c>
      <c r="B54" s="97" t="s">
        <v>317</v>
      </c>
      <c r="C54" s="212" t="s">
        <v>726</v>
      </c>
      <c r="D54" s="97" t="s">
        <v>708</v>
      </c>
      <c r="E54" s="97" t="s">
        <v>709</v>
      </c>
      <c r="J54" s="61"/>
      <c r="L54" s="98"/>
      <c r="M54" s="95"/>
    </row>
    <row r="55" spans="1:13" ht="23.25" customHeight="1">
      <c r="A55" s="97" t="s">
        <v>689</v>
      </c>
      <c r="B55" s="97" t="s">
        <v>194</v>
      </c>
      <c r="C55" s="212" t="s">
        <v>727</v>
      </c>
      <c r="D55" s="97" t="s">
        <v>708</v>
      </c>
      <c r="E55" s="97" t="s">
        <v>709</v>
      </c>
      <c r="J55" s="61"/>
      <c r="L55" s="98"/>
      <c r="M55" s="95"/>
    </row>
    <row r="56" spans="1:13" ht="23.25" customHeight="1">
      <c r="A56" s="97" t="s">
        <v>689</v>
      </c>
      <c r="B56" s="97" t="s">
        <v>314</v>
      </c>
      <c r="C56" s="212" t="s">
        <v>728</v>
      </c>
      <c r="D56" s="97" t="s">
        <v>711</v>
      </c>
      <c r="E56" s="97" t="s">
        <v>709</v>
      </c>
      <c r="J56" s="61"/>
      <c r="L56" s="98"/>
      <c r="M56" s="95"/>
    </row>
    <row r="57" spans="1:13" ht="23.25" customHeight="1">
      <c r="A57" s="97" t="s">
        <v>689</v>
      </c>
      <c r="B57" s="97" t="s">
        <v>315</v>
      </c>
      <c r="C57" s="212" t="s">
        <v>730</v>
      </c>
      <c r="D57" s="97" t="s">
        <v>708</v>
      </c>
      <c r="E57" s="97" t="s">
        <v>714</v>
      </c>
      <c r="J57" s="61"/>
      <c r="L57" s="98"/>
      <c r="M57" s="95"/>
    </row>
    <row r="58" spans="1:13" ht="23.25" customHeight="1">
      <c r="A58" s="97" t="s">
        <v>313</v>
      </c>
      <c r="B58" s="97" t="s">
        <v>344</v>
      </c>
      <c r="C58" s="212" t="s">
        <v>750</v>
      </c>
      <c r="D58" s="97" t="s">
        <v>720</v>
      </c>
      <c r="E58" s="97" t="s">
        <v>714</v>
      </c>
      <c r="J58" s="61"/>
      <c r="L58" s="98"/>
      <c r="M58" s="95"/>
    </row>
    <row r="59" spans="1:13" ht="23.25" customHeight="1">
      <c r="A59" s="97" t="s">
        <v>690</v>
      </c>
      <c r="B59" s="97" t="s">
        <v>317</v>
      </c>
      <c r="C59" s="212" t="s">
        <v>751</v>
      </c>
      <c r="D59" s="97" t="s">
        <v>708</v>
      </c>
      <c r="E59" s="97" t="s">
        <v>709</v>
      </c>
      <c r="J59" s="61"/>
      <c r="L59" s="98"/>
      <c r="M59" s="95"/>
    </row>
    <row r="60" spans="1:13" ht="23.25" customHeight="1">
      <c r="A60" s="97" t="s">
        <v>690</v>
      </c>
      <c r="B60" s="97" t="s">
        <v>314</v>
      </c>
      <c r="C60" s="212" t="s">
        <v>752</v>
      </c>
      <c r="D60" s="97" t="s">
        <v>708</v>
      </c>
      <c r="E60" s="97" t="s">
        <v>714</v>
      </c>
      <c r="J60" s="61"/>
      <c r="L60" s="98"/>
      <c r="M60" s="95"/>
    </row>
    <row r="61" spans="1:13" ht="23.25" customHeight="1">
      <c r="A61" s="97" t="s">
        <v>753</v>
      </c>
      <c r="B61" s="97" t="s">
        <v>194</v>
      </c>
      <c r="C61" s="212" t="s">
        <v>754</v>
      </c>
      <c r="D61" s="97" t="s">
        <v>711</v>
      </c>
      <c r="E61" s="97" t="s">
        <v>755</v>
      </c>
      <c r="J61" s="61"/>
      <c r="L61" s="67" ph="1"/>
    </row>
    <row r="62" spans="1:13" ht="23.25" customHeight="1">
      <c r="A62" s="97" t="s">
        <v>691</v>
      </c>
      <c r="B62" s="97" t="s">
        <v>317</v>
      </c>
      <c r="C62" s="212" t="s">
        <v>675</v>
      </c>
      <c r="D62" s="97" t="s">
        <v>708</v>
      </c>
      <c r="E62" s="97" t="s">
        <v>745</v>
      </c>
      <c r="F62" s="67"/>
      <c r="G62" s="59"/>
      <c r="H62" s="55"/>
    </row>
    <row r="63" spans="1:13" ht="23.25" customHeight="1">
      <c r="A63" s="195"/>
      <c r="B63" s="196"/>
      <c r="C63" s="197"/>
      <c r="D63" s="97"/>
      <c r="E63" s="95"/>
      <c r="F63" s="67"/>
      <c r="G63" s="59"/>
      <c r="H63" s="55"/>
    </row>
    <row r="64" spans="1:13" ht="23.25" customHeight="1">
      <c r="A64" s="198" t="s">
        <v>704</v>
      </c>
      <c r="B64" s="279" t="s">
        <v>898</v>
      </c>
      <c r="C64" s="278"/>
      <c r="D64" s="97"/>
      <c r="E64" s="95"/>
      <c r="F64" s="67"/>
      <c r="G64" s="59"/>
      <c r="H64" s="55"/>
    </row>
    <row r="65" spans="1:8" ht="23.25" customHeight="1">
      <c r="A65" s="198" t="s">
        <v>705</v>
      </c>
      <c r="B65" s="279" t="s">
        <v>899</v>
      </c>
      <c r="C65" s="278"/>
      <c r="D65" s="97"/>
      <c r="E65" s="95"/>
      <c r="F65" s="67"/>
      <c r="G65" s="59"/>
      <c r="H65" s="55"/>
    </row>
    <row r="66" spans="1:8" ht="23.25" customHeight="1">
      <c r="A66" s="195"/>
      <c r="B66" s="196"/>
      <c r="C66" s="197"/>
      <c r="D66" s="97"/>
      <c r="E66" s="95"/>
      <c r="F66" s="67"/>
      <c r="G66" s="59"/>
      <c r="H66" s="55"/>
    </row>
    <row r="67" spans="1:8" ht="23.25" customHeight="1">
      <c r="A67" s="71" t="s">
        <v>266</v>
      </c>
      <c r="B67" s="70"/>
      <c r="C67" s="71"/>
      <c r="D67" s="54"/>
      <c r="F67" s="67"/>
      <c r="G67" s="59"/>
      <c r="H67" s="55"/>
    </row>
    <row r="68" spans="1:8" ht="23.25" customHeight="1">
      <c r="A68" s="69" t="s">
        <v>267</v>
      </c>
      <c r="B68" s="210" t="s">
        <v>276</v>
      </c>
      <c r="C68" s="71"/>
      <c r="D68" s="71" t="s">
        <v>702</v>
      </c>
      <c r="F68" s="67"/>
      <c r="G68" s="59"/>
      <c r="H68" s="55"/>
    </row>
    <row r="69" spans="1:8" ht="23.25" customHeight="1">
      <c r="A69" s="69" t="s">
        <v>268</v>
      </c>
      <c r="B69" s="210" t="s">
        <v>277</v>
      </c>
      <c r="C69" s="71"/>
      <c r="D69" s="71" t="s">
        <v>703</v>
      </c>
      <c r="F69" s="67"/>
      <c r="G69" s="59"/>
      <c r="H69" s="55"/>
    </row>
    <row r="70" spans="1:8" ht="23.25" customHeight="1">
      <c r="A70" s="69" t="s">
        <v>269</v>
      </c>
      <c r="B70" s="210" t="s">
        <v>278</v>
      </c>
      <c r="C70" s="71"/>
      <c r="D70" s="71" t="s">
        <v>702</v>
      </c>
      <c r="F70" s="67"/>
      <c r="G70" s="59"/>
      <c r="H70" s="55"/>
    </row>
    <row r="71" spans="1:8" ht="23.25" customHeight="1">
      <c r="A71" s="69" t="s">
        <v>270</v>
      </c>
      <c r="B71" s="210" t="s">
        <v>273</v>
      </c>
      <c r="C71" s="71"/>
      <c r="D71" s="71" t="s">
        <v>702</v>
      </c>
      <c r="F71" s="67"/>
      <c r="G71" s="59"/>
      <c r="H71" s="55"/>
    </row>
    <row r="72" spans="1:8" ht="23.25" customHeight="1">
      <c r="A72" s="69" t="s">
        <v>271</v>
      </c>
      <c r="B72" s="210" t="s">
        <v>274</v>
      </c>
      <c r="C72" s="71"/>
      <c r="D72" s="71" t="s">
        <v>703</v>
      </c>
      <c r="F72" s="67"/>
      <c r="G72" s="59"/>
      <c r="H72" s="55"/>
    </row>
    <row r="73" spans="1:8" ht="23.25" customHeight="1">
      <c r="A73" s="69" t="s">
        <v>272</v>
      </c>
      <c r="B73" s="210" t="s">
        <v>275</v>
      </c>
      <c r="C73" s="71"/>
      <c r="D73" s="71" t="s">
        <v>703</v>
      </c>
      <c r="F73" s="67"/>
      <c r="G73" s="59"/>
      <c r="H73" s="55"/>
    </row>
    <row r="74" spans="1:8" ht="21" customHeight="1">
      <c r="A74" s="69"/>
      <c r="B74" s="70"/>
      <c r="C74" s="71"/>
      <c r="D74" s="54"/>
      <c r="F74" s="67"/>
      <c r="G74" s="59"/>
      <c r="H74" s="55"/>
    </row>
    <row r="75" spans="1:8" ht="21" customHeight="1">
      <c r="A75" s="69"/>
      <c r="B75" s="70"/>
      <c r="C75" s="71"/>
      <c r="D75" s="67"/>
      <c r="E75" s="67"/>
      <c r="F75" s="67"/>
      <c r="G75" s="59"/>
      <c r="H75" s="55"/>
    </row>
    <row r="76" spans="1:8" ht="21" customHeight="1">
      <c r="A76" s="69"/>
      <c r="B76" s="70"/>
      <c r="C76" s="71"/>
      <c r="D76" s="72"/>
      <c r="E76" s="72"/>
      <c r="G76" s="72"/>
    </row>
    <row r="77" spans="1:8" ht="21" customHeight="1">
      <c r="A77" s="69"/>
      <c r="B77" s="70"/>
      <c r="C77" s="71"/>
      <c r="D77" s="72"/>
      <c r="E77" s="72"/>
      <c r="G77" s="72"/>
    </row>
    <row r="78" spans="1:8" ht="21" customHeight="1">
      <c r="A78" s="69"/>
      <c r="B78" s="70"/>
      <c r="C78" s="71"/>
      <c r="D78" s="72"/>
      <c r="E78" s="72"/>
      <c r="G78" s="72"/>
    </row>
    <row r="79" spans="1:8" ht="21" customHeight="1">
      <c r="A79" s="69"/>
      <c r="B79" s="70"/>
      <c r="C79" s="71"/>
      <c r="D79" s="72"/>
      <c r="E79" s="72"/>
      <c r="G79" s="72"/>
    </row>
    <row r="80" spans="1:8" ht="15" customHeight="1">
      <c r="A80" s="65"/>
      <c r="C80" s="56"/>
      <c r="D80" s="56"/>
      <c r="E80" s="56"/>
      <c r="H80" s="56"/>
    </row>
    <row r="81" spans="3:8" ht="15" customHeight="1">
      <c r="C81" s="56"/>
      <c r="D81" s="54"/>
      <c r="H81" s="56"/>
    </row>
    <row r="82" spans="3:8" ht="15" customHeight="1">
      <c r="C82" s="56"/>
      <c r="D82" s="54"/>
      <c r="H82" s="56"/>
    </row>
    <row r="83" spans="3:8" ht="15" customHeight="1">
      <c r="C83" s="56"/>
      <c r="D83" s="56"/>
      <c r="H83" s="56"/>
    </row>
    <row r="84" spans="3:8" ht="15" customHeight="1">
      <c r="C84" s="56"/>
      <c r="D84" s="56"/>
      <c r="H84" s="56"/>
    </row>
    <row r="85" spans="3:8" ht="15" customHeight="1">
      <c r="C85" s="56"/>
      <c r="D85" s="56"/>
    </row>
    <row r="86" spans="3:8" ht="15" customHeight="1">
      <c r="C86" s="56"/>
      <c r="D86" s="56"/>
      <c r="H86" s="56"/>
    </row>
    <row r="87" spans="3:8" ht="15" customHeight="1">
      <c r="C87" s="56"/>
      <c r="D87" s="56"/>
      <c r="H87" s="56"/>
    </row>
    <row r="88" spans="3:8" ht="15" customHeight="1">
      <c r="C88" s="56"/>
      <c r="D88" s="56"/>
      <c r="H88" s="56"/>
    </row>
    <row r="89" spans="3:8" ht="15" customHeight="1">
      <c r="C89" s="56"/>
      <c r="D89" s="56"/>
      <c r="H89" s="56"/>
    </row>
    <row r="90" spans="3:8" ht="15" customHeight="1">
      <c r="C90" s="56"/>
      <c r="D90" s="56"/>
      <c r="H90" s="56"/>
    </row>
    <row r="91" spans="3:8" ht="15" customHeight="1">
      <c r="C91" s="56"/>
      <c r="D91" s="56"/>
      <c r="H91" s="56"/>
    </row>
    <row r="92" spans="3:8" ht="15" customHeight="1">
      <c r="C92" s="56"/>
      <c r="D92" s="56"/>
      <c r="H92" s="56"/>
    </row>
    <row r="93" spans="3:8" ht="15" customHeight="1">
      <c r="C93" s="56"/>
      <c r="D93" s="56"/>
      <c r="H93" s="56"/>
    </row>
    <row r="94" spans="3:8" ht="15" customHeight="1">
      <c r="C94" s="56"/>
      <c r="D94" s="56"/>
      <c r="H94" s="56"/>
    </row>
    <row r="95" spans="3:8" ht="15" customHeight="1">
      <c r="C95" s="56"/>
      <c r="D95" s="56"/>
      <c r="H95" s="56"/>
    </row>
    <row r="96" spans="3:8" ht="15" customHeight="1">
      <c r="C96" s="56"/>
      <c r="D96" s="56"/>
    </row>
    <row r="97" spans="3:8" ht="15" customHeight="1">
      <c r="C97" s="56"/>
      <c r="D97" s="56"/>
    </row>
    <row r="98" spans="3:8" ht="15" customHeight="1">
      <c r="C98" s="56"/>
      <c r="D98" s="56"/>
    </row>
    <row r="99" spans="3:8" ht="15" customHeight="1">
      <c r="C99" s="56"/>
      <c r="D99" s="56"/>
    </row>
    <row r="100" spans="3:8" ht="15" customHeight="1">
      <c r="C100" s="56"/>
      <c r="D100" s="56"/>
    </row>
    <row r="101" spans="3:8" ht="15" customHeight="1">
      <c r="C101" s="56"/>
      <c r="D101" s="56"/>
      <c r="H101" s="56"/>
    </row>
    <row r="102" spans="3:8" ht="15" customHeight="1">
      <c r="C102" s="56"/>
      <c r="D102" s="56"/>
    </row>
    <row r="103" spans="3:8" ht="15" customHeight="1">
      <c r="C103" s="56"/>
      <c r="D103" s="56"/>
    </row>
    <row r="104" spans="3:8" ht="15" customHeight="1">
      <c r="C104" s="56"/>
      <c r="D104" s="56"/>
    </row>
    <row r="105" spans="3:8" ht="15" customHeight="1">
      <c r="C105" s="56"/>
      <c r="D105" s="56"/>
    </row>
    <row r="106" spans="3:8" ht="15" customHeight="1">
      <c r="D106" s="56"/>
    </row>
    <row r="107" spans="3:8" ht="15" customHeight="1">
      <c r="D107" s="56"/>
    </row>
    <row r="108" spans="3:8" ht="15" customHeight="1">
      <c r="D108" s="56"/>
      <c r="H108" s="56"/>
    </row>
    <row r="109" spans="3:8" ht="15" customHeight="1">
      <c r="D109" s="56"/>
      <c r="H109" s="56"/>
    </row>
    <row r="110" spans="3:8" ht="15" customHeight="1">
      <c r="D110" s="56"/>
      <c r="H110" s="56"/>
    </row>
    <row r="111" spans="3:8" ht="15" customHeight="1">
      <c r="D111" s="56"/>
      <c r="H111" s="56"/>
    </row>
    <row r="112" spans="3:8" ht="15" customHeight="1">
      <c r="D112" s="56"/>
      <c r="H112" s="56"/>
    </row>
    <row r="113" spans="4:8" ht="15" customHeight="1">
      <c r="D113" s="56"/>
      <c r="H113" s="56"/>
    </row>
    <row r="114" spans="4:8" ht="15" customHeight="1">
      <c r="D114" s="56"/>
      <c r="H114" s="56"/>
    </row>
    <row r="115" spans="4:8" ht="15" customHeight="1">
      <c r="D115" s="56"/>
      <c r="H115" s="56"/>
    </row>
    <row r="116" spans="4:8" ht="15" customHeight="1">
      <c r="D116" s="56"/>
      <c r="H116" s="56"/>
    </row>
    <row r="117" spans="4:8" ht="15" customHeight="1">
      <c r="D117" s="56"/>
      <c r="H117" s="56"/>
    </row>
    <row r="118" spans="4:8" ht="15" customHeight="1">
      <c r="D118" s="56"/>
      <c r="H118" s="56"/>
    </row>
    <row r="119" spans="4:8" ht="15" customHeight="1">
      <c r="D119" s="56"/>
      <c r="H119" s="56"/>
    </row>
    <row r="120" spans="4:8" ht="15" customHeight="1">
      <c r="D120" s="56"/>
    </row>
    <row r="121" spans="4:8" ht="15" customHeight="1">
      <c r="D121" s="56"/>
    </row>
    <row r="122" spans="4:8" ht="15" customHeight="1">
      <c r="D122" s="56"/>
    </row>
  </sheetData>
  <phoneticPr fontId="1"/>
  <conditionalFormatting sqref="B24">
    <cfRule type="duplicateValues" dxfId="93" priority="18"/>
    <cfRule type="duplicateValues" dxfId="92" priority="15"/>
  </conditionalFormatting>
  <conditionalFormatting sqref="B26">
    <cfRule type="duplicateValues" dxfId="91" priority="17"/>
    <cfRule type="duplicateValues" dxfId="90" priority="14"/>
  </conditionalFormatting>
  <conditionalFormatting sqref="B27">
    <cfRule type="duplicateValues" dxfId="89" priority="13"/>
    <cfRule type="duplicateValues" dxfId="88" priority="16"/>
  </conditionalFormatting>
  <conditionalFormatting sqref="B28">
    <cfRule type="duplicateValues" dxfId="87" priority="12"/>
  </conditionalFormatting>
  <conditionalFormatting sqref="B29">
    <cfRule type="duplicateValues" dxfId="86" priority="11"/>
  </conditionalFormatting>
  <conditionalFormatting sqref="I24">
    <cfRule type="duplicateValues" dxfId="85" priority="24"/>
    <cfRule type="duplicateValues" dxfId="84" priority="6"/>
    <cfRule type="duplicateValues" dxfId="83" priority="34"/>
    <cfRule type="duplicateValues" dxfId="82" priority="10"/>
  </conditionalFormatting>
  <conditionalFormatting sqref="I25">
    <cfRule type="duplicateValues" dxfId="81" priority="33"/>
    <cfRule type="duplicateValues" dxfId="80" priority="23"/>
    <cfRule type="duplicateValues" dxfId="79" priority="5"/>
    <cfRule type="duplicateValues" dxfId="78" priority="9"/>
  </conditionalFormatting>
  <conditionalFormatting sqref="I26">
    <cfRule type="duplicateValues" dxfId="77" priority="32"/>
    <cfRule type="duplicateValues" dxfId="76" priority="8"/>
    <cfRule type="duplicateValues" dxfId="75" priority="22"/>
    <cfRule type="duplicateValues" dxfId="74" priority="4"/>
  </conditionalFormatting>
  <conditionalFormatting sqref="I27">
    <cfRule type="duplicateValues" dxfId="73" priority="7"/>
    <cfRule type="duplicateValues" dxfId="72" priority="21"/>
    <cfRule type="duplicateValues" dxfId="71" priority="3"/>
    <cfRule type="duplicateValues" dxfId="70" priority="31"/>
  </conditionalFormatting>
  <conditionalFormatting sqref="I28">
    <cfRule type="duplicateValues" dxfId="69" priority="20"/>
    <cfRule type="duplicateValues" dxfId="68" priority="2"/>
  </conditionalFormatting>
  <conditionalFormatting sqref="I29">
    <cfRule type="duplicateValues" dxfId="67" priority="1"/>
    <cfRule type="duplicateValues" dxfId="66" priority="19"/>
  </conditionalFormatting>
  <conditionalFormatting sqref="J24">
    <cfRule type="duplicateValues" dxfId="65" priority="30"/>
    <cfRule type="duplicateValues" dxfId="64" priority="38"/>
  </conditionalFormatting>
  <conditionalFormatting sqref="J25">
    <cfRule type="duplicateValues" dxfId="63" priority="29"/>
    <cfRule type="duplicateValues" dxfId="62" priority="37"/>
  </conditionalFormatting>
  <conditionalFormatting sqref="J26">
    <cfRule type="duplicateValues" dxfId="61" priority="28"/>
    <cfRule type="duplicateValues" dxfId="60" priority="36"/>
  </conditionalFormatting>
  <conditionalFormatting sqref="J27">
    <cfRule type="duplicateValues" dxfId="59" priority="27"/>
    <cfRule type="duplicateValues" dxfId="58" priority="35"/>
  </conditionalFormatting>
  <conditionalFormatting sqref="J28">
    <cfRule type="duplicateValues" dxfId="57" priority="26"/>
  </conditionalFormatting>
  <conditionalFormatting sqref="J29">
    <cfRule type="duplicateValues" dxfId="56" priority="25"/>
  </conditionalFormatting>
  <pageMargins left="0.59055118110236227" right="0.35433070866141736" top="0.55118110236220474" bottom="3.7007874015748032" header="0.62992125984251968" footer="0.35433070866141736"/>
  <pageSetup paperSize="9" scale="6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C662-5BF6-4944-9EC5-E8E2977BDF20}">
  <sheetPr>
    <pageSetUpPr fitToPage="1"/>
  </sheetPr>
  <dimension ref="A1:J50"/>
  <sheetViews>
    <sheetView zoomScaleNormal="100" workbookViewId="0">
      <selection activeCell="F6" sqref="F6"/>
    </sheetView>
  </sheetViews>
  <sheetFormatPr baseColWidth="10" defaultColWidth="8.83203125" defaultRowHeight="14"/>
  <cols>
    <col min="1" max="1" width="2.1640625" style="74" customWidth="1"/>
    <col min="2" max="2" width="24.6640625" style="74" customWidth="1"/>
    <col min="3" max="3" width="12.6640625" style="74" customWidth="1"/>
    <col min="4" max="4" width="11.1640625" style="74" customWidth="1"/>
    <col min="5" max="5" width="10.6640625" style="74" customWidth="1"/>
    <col min="6" max="8" width="9" style="74" customWidth="1"/>
    <col min="9" max="256" width="8.6640625" style="74"/>
    <col min="257" max="257" width="2.1640625" style="74" customWidth="1"/>
    <col min="258" max="258" width="24.6640625" style="74" customWidth="1"/>
    <col min="259" max="261" width="12.6640625" style="74" customWidth="1"/>
    <col min="262" max="262" width="8.6640625" style="74"/>
    <col min="263" max="264" width="12.6640625" style="74" customWidth="1"/>
    <col min="265" max="512" width="8.6640625" style="74"/>
    <col min="513" max="513" width="2.1640625" style="74" customWidth="1"/>
    <col min="514" max="514" width="24.6640625" style="74" customWidth="1"/>
    <col min="515" max="517" width="12.6640625" style="74" customWidth="1"/>
    <col min="518" max="518" width="8.6640625" style="74"/>
    <col min="519" max="520" width="12.6640625" style="74" customWidth="1"/>
    <col min="521" max="768" width="8.6640625" style="74"/>
    <col min="769" max="769" width="2.1640625" style="74" customWidth="1"/>
    <col min="770" max="770" width="24.6640625" style="74" customWidth="1"/>
    <col min="771" max="773" width="12.6640625" style="74" customWidth="1"/>
    <col min="774" max="774" width="8.6640625" style="74"/>
    <col min="775" max="776" width="12.6640625" style="74" customWidth="1"/>
    <col min="777" max="1024" width="8.6640625" style="74"/>
    <col min="1025" max="1025" width="2.1640625" style="74" customWidth="1"/>
    <col min="1026" max="1026" width="24.6640625" style="74" customWidth="1"/>
    <col min="1027" max="1029" width="12.6640625" style="74" customWidth="1"/>
    <col min="1030" max="1030" width="8.6640625" style="74"/>
    <col min="1031" max="1032" width="12.6640625" style="74" customWidth="1"/>
    <col min="1033" max="1280" width="8.6640625" style="74"/>
    <col min="1281" max="1281" width="2.1640625" style="74" customWidth="1"/>
    <col min="1282" max="1282" width="24.6640625" style="74" customWidth="1"/>
    <col min="1283" max="1285" width="12.6640625" style="74" customWidth="1"/>
    <col min="1286" max="1286" width="8.6640625" style="74"/>
    <col min="1287" max="1288" width="12.6640625" style="74" customWidth="1"/>
    <col min="1289" max="1536" width="8.6640625" style="74"/>
    <col min="1537" max="1537" width="2.1640625" style="74" customWidth="1"/>
    <col min="1538" max="1538" width="24.6640625" style="74" customWidth="1"/>
    <col min="1539" max="1541" width="12.6640625" style="74" customWidth="1"/>
    <col min="1542" max="1542" width="8.6640625" style="74"/>
    <col min="1543" max="1544" width="12.6640625" style="74" customWidth="1"/>
    <col min="1545" max="1792" width="8.6640625" style="74"/>
    <col min="1793" max="1793" width="2.1640625" style="74" customWidth="1"/>
    <col min="1794" max="1794" width="24.6640625" style="74" customWidth="1"/>
    <col min="1795" max="1797" width="12.6640625" style="74" customWidth="1"/>
    <col min="1798" max="1798" width="8.6640625" style="74"/>
    <col min="1799" max="1800" width="12.6640625" style="74" customWidth="1"/>
    <col min="1801" max="2048" width="8.6640625" style="74"/>
    <col min="2049" max="2049" width="2.1640625" style="74" customWidth="1"/>
    <col min="2050" max="2050" width="24.6640625" style="74" customWidth="1"/>
    <col min="2051" max="2053" width="12.6640625" style="74" customWidth="1"/>
    <col min="2054" max="2054" width="8.6640625" style="74"/>
    <col min="2055" max="2056" width="12.6640625" style="74" customWidth="1"/>
    <col min="2057" max="2304" width="8.6640625" style="74"/>
    <col min="2305" max="2305" width="2.1640625" style="74" customWidth="1"/>
    <col min="2306" max="2306" width="24.6640625" style="74" customWidth="1"/>
    <col min="2307" max="2309" width="12.6640625" style="74" customWidth="1"/>
    <col min="2310" max="2310" width="8.6640625" style="74"/>
    <col min="2311" max="2312" width="12.6640625" style="74" customWidth="1"/>
    <col min="2313" max="2560" width="8.6640625" style="74"/>
    <col min="2561" max="2561" width="2.1640625" style="74" customWidth="1"/>
    <col min="2562" max="2562" width="24.6640625" style="74" customWidth="1"/>
    <col min="2563" max="2565" width="12.6640625" style="74" customWidth="1"/>
    <col min="2566" max="2566" width="8.6640625" style="74"/>
    <col min="2567" max="2568" width="12.6640625" style="74" customWidth="1"/>
    <col min="2569" max="2816" width="8.6640625" style="74"/>
    <col min="2817" max="2817" width="2.1640625" style="74" customWidth="1"/>
    <col min="2818" max="2818" width="24.6640625" style="74" customWidth="1"/>
    <col min="2819" max="2821" width="12.6640625" style="74" customWidth="1"/>
    <col min="2822" max="2822" width="8.6640625" style="74"/>
    <col min="2823" max="2824" width="12.6640625" style="74" customWidth="1"/>
    <col min="2825" max="3072" width="8.6640625" style="74"/>
    <col min="3073" max="3073" width="2.1640625" style="74" customWidth="1"/>
    <col min="3074" max="3074" width="24.6640625" style="74" customWidth="1"/>
    <col min="3075" max="3077" width="12.6640625" style="74" customWidth="1"/>
    <col min="3078" max="3078" width="8.6640625" style="74"/>
    <col min="3079" max="3080" width="12.6640625" style="74" customWidth="1"/>
    <col min="3081" max="3328" width="8.6640625" style="74"/>
    <col min="3329" max="3329" width="2.1640625" style="74" customWidth="1"/>
    <col min="3330" max="3330" width="24.6640625" style="74" customWidth="1"/>
    <col min="3331" max="3333" width="12.6640625" style="74" customWidth="1"/>
    <col min="3334" max="3334" width="8.6640625" style="74"/>
    <col min="3335" max="3336" width="12.6640625" style="74" customWidth="1"/>
    <col min="3337" max="3584" width="8.6640625" style="74"/>
    <col min="3585" max="3585" width="2.1640625" style="74" customWidth="1"/>
    <col min="3586" max="3586" width="24.6640625" style="74" customWidth="1"/>
    <col min="3587" max="3589" width="12.6640625" style="74" customWidth="1"/>
    <col min="3590" max="3590" width="8.6640625" style="74"/>
    <col min="3591" max="3592" width="12.6640625" style="74" customWidth="1"/>
    <col min="3593" max="3840" width="8.6640625" style="74"/>
    <col min="3841" max="3841" width="2.1640625" style="74" customWidth="1"/>
    <col min="3842" max="3842" width="24.6640625" style="74" customWidth="1"/>
    <col min="3843" max="3845" width="12.6640625" style="74" customWidth="1"/>
    <col min="3846" max="3846" width="8.6640625" style="74"/>
    <col min="3847" max="3848" width="12.6640625" style="74" customWidth="1"/>
    <col min="3849" max="4096" width="8.6640625" style="74"/>
    <col min="4097" max="4097" width="2.1640625" style="74" customWidth="1"/>
    <col min="4098" max="4098" width="24.6640625" style="74" customWidth="1"/>
    <col min="4099" max="4101" width="12.6640625" style="74" customWidth="1"/>
    <col min="4102" max="4102" width="8.6640625" style="74"/>
    <col min="4103" max="4104" width="12.6640625" style="74" customWidth="1"/>
    <col min="4105" max="4352" width="8.6640625" style="74"/>
    <col min="4353" max="4353" width="2.1640625" style="74" customWidth="1"/>
    <col min="4354" max="4354" width="24.6640625" style="74" customWidth="1"/>
    <col min="4355" max="4357" width="12.6640625" style="74" customWidth="1"/>
    <col min="4358" max="4358" width="8.6640625" style="74"/>
    <col min="4359" max="4360" width="12.6640625" style="74" customWidth="1"/>
    <col min="4361" max="4608" width="8.6640625" style="74"/>
    <col min="4609" max="4609" width="2.1640625" style="74" customWidth="1"/>
    <col min="4610" max="4610" width="24.6640625" style="74" customWidth="1"/>
    <col min="4611" max="4613" width="12.6640625" style="74" customWidth="1"/>
    <col min="4614" max="4614" width="8.6640625" style="74"/>
    <col min="4615" max="4616" width="12.6640625" style="74" customWidth="1"/>
    <col min="4617" max="4864" width="8.6640625" style="74"/>
    <col min="4865" max="4865" width="2.1640625" style="74" customWidth="1"/>
    <col min="4866" max="4866" width="24.6640625" style="74" customWidth="1"/>
    <col min="4867" max="4869" width="12.6640625" style="74" customWidth="1"/>
    <col min="4870" max="4870" width="8.6640625" style="74"/>
    <col min="4871" max="4872" width="12.6640625" style="74" customWidth="1"/>
    <col min="4873" max="5120" width="8.6640625" style="74"/>
    <col min="5121" max="5121" width="2.1640625" style="74" customWidth="1"/>
    <col min="5122" max="5122" width="24.6640625" style="74" customWidth="1"/>
    <col min="5123" max="5125" width="12.6640625" style="74" customWidth="1"/>
    <col min="5126" max="5126" width="8.6640625" style="74"/>
    <col min="5127" max="5128" width="12.6640625" style="74" customWidth="1"/>
    <col min="5129" max="5376" width="8.6640625" style="74"/>
    <col min="5377" max="5377" width="2.1640625" style="74" customWidth="1"/>
    <col min="5378" max="5378" width="24.6640625" style="74" customWidth="1"/>
    <col min="5379" max="5381" width="12.6640625" style="74" customWidth="1"/>
    <col min="5382" max="5382" width="8.6640625" style="74"/>
    <col min="5383" max="5384" width="12.6640625" style="74" customWidth="1"/>
    <col min="5385" max="5632" width="8.6640625" style="74"/>
    <col min="5633" max="5633" width="2.1640625" style="74" customWidth="1"/>
    <col min="5634" max="5634" width="24.6640625" style="74" customWidth="1"/>
    <col min="5635" max="5637" width="12.6640625" style="74" customWidth="1"/>
    <col min="5638" max="5638" width="8.6640625" style="74"/>
    <col min="5639" max="5640" width="12.6640625" style="74" customWidth="1"/>
    <col min="5641" max="5888" width="8.6640625" style="74"/>
    <col min="5889" max="5889" width="2.1640625" style="74" customWidth="1"/>
    <col min="5890" max="5890" width="24.6640625" style="74" customWidth="1"/>
    <col min="5891" max="5893" width="12.6640625" style="74" customWidth="1"/>
    <col min="5894" max="5894" width="8.6640625" style="74"/>
    <col min="5895" max="5896" width="12.6640625" style="74" customWidth="1"/>
    <col min="5897" max="6144" width="8.6640625" style="74"/>
    <col min="6145" max="6145" width="2.1640625" style="74" customWidth="1"/>
    <col min="6146" max="6146" width="24.6640625" style="74" customWidth="1"/>
    <col min="6147" max="6149" width="12.6640625" style="74" customWidth="1"/>
    <col min="6150" max="6150" width="8.6640625" style="74"/>
    <col min="6151" max="6152" width="12.6640625" style="74" customWidth="1"/>
    <col min="6153" max="6400" width="8.6640625" style="74"/>
    <col min="6401" max="6401" width="2.1640625" style="74" customWidth="1"/>
    <col min="6402" max="6402" width="24.6640625" style="74" customWidth="1"/>
    <col min="6403" max="6405" width="12.6640625" style="74" customWidth="1"/>
    <col min="6406" max="6406" width="8.6640625" style="74"/>
    <col min="6407" max="6408" width="12.6640625" style="74" customWidth="1"/>
    <col min="6409" max="6656" width="8.6640625" style="74"/>
    <col min="6657" max="6657" width="2.1640625" style="74" customWidth="1"/>
    <col min="6658" max="6658" width="24.6640625" style="74" customWidth="1"/>
    <col min="6659" max="6661" width="12.6640625" style="74" customWidth="1"/>
    <col min="6662" max="6662" width="8.6640625" style="74"/>
    <col min="6663" max="6664" width="12.6640625" style="74" customWidth="1"/>
    <col min="6665" max="6912" width="8.6640625" style="74"/>
    <col min="6913" max="6913" width="2.1640625" style="74" customWidth="1"/>
    <col min="6914" max="6914" width="24.6640625" style="74" customWidth="1"/>
    <col min="6915" max="6917" width="12.6640625" style="74" customWidth="1"/>
    <col min="6918" max="6918" width="8.6640625" style="74"/>
    <col min="6919" max="6920" width="12.6640625" style="74" customWidth="1"/>
    <col min="6921" max="7168" width="8.6640625" style="74"/>
    <col min="7169" max="7169" width="2.1640625" style="74" customWidth="1"/>
    <col min="7170" max="7170" width="24.6640625" style="74" customWidth="1"/>
    <col min="7171" max="7173" width="12.6640625" style="74" customWidth="1"/>
    <col min="7174" max="7174" width="8.6640625" style="74"/>
    <col min="7175" max="7176" width="12.6640625" style="74" customWidth="1"/>
    <col min="7177" max="7424" width="8.6640625" style="74"/>
    <col min="7425" max="7425" width="2.1640625" style="74" customWidth="1"/>
    <col min="7426" max="7426" width="24.6640625" style="74" customWidth="1"/>
    <col min="7427" max="7429" width="12.6640625" style="74" customWidth="1"/>
    <col min="7430" max="7430" width="8.6640625" style="74"/>
    <col min="7431" max="7432" width="12.6640625" style="74" customWidth="1"/>
    <col min="7433" max="7680" width="8.6640625" style="74"/>
    <col min="7681" max="7681" width="2.1640625" style="74" customWidth="1"/>
    <col min="7682" max="7682" width="24.6640625" style="74" customWidth="1"/>
    <col min="7683" max="7685" width="12.6640625" style="74" customWidth="1"/>
    <col min="7686" max="7686" width="8.6640625" style="74"/>
    <col min="7687" max="7688" width="12.6640625" style="74" customWidth="1"/>
    <col min="7689" max="7936" width="8.6640625" style="74"/>
    <col min="7937" max="7937" width="2.1640625" style="74" customWidth="1"/>
    <col min="7938" max="7938" width="24.6640625" style="74" customWidth="1"/>
    <col min="7939" max="7941" width="12.6640625" style="74" customWidth="1"/>
    <col min="7942" max="7942" width="8.6640625" style="74"/>
    <col min="7943" max="7944" width="12.6640625" style="74" customWidth="1"/>
    <col min="7945" max="8192" width="8.6640625" style="74"/>
    <col min="8193" max="8193" width="2.1640625" style="74" customWidth="1"/>
    <col min="8194" max="8194" width="24.6640625" style="74" customWidth="1"/>
    <col min="8195" max="8197" width="12.6640625" style="74" customWidth="1"/>
    <col min="8198" max="8198" width="8.6640625" style="74"/>
    <col min="8199" max="8200" width="12.6640625" style="74" customWidth="1"/>
    <col min="8201" max="8448" width="8.6640625" style="74"/>
    <col min="8449" max="8449" width="2.1640625" style="74" customWidth="1"/>
    <col min="8450" max="8450" width="24.6640625" style="74" customWidth="1"/>
    <col min="8451" max="8453" width="12.6640625" style="74" customWidth="1"/>
    <col min="8454" max="8454" width="8.6640625" style="74"/>
    <col min="8455" max="8456" width="12.6640625" style="74" customWidth="1"/>
    <col min="8457" max="8704" width="8.6640625" style="74"/>
    <col min="8705" max="8705" width="2.1640625" style="74" customWidth="1"/>
    <col min="8706" max="8706" width="24.6640625" style="74" customWidth="1"/>
    <col min="8707" max="8709" width="12.6640625" style="74" customWidth="1"/>
    <col min="8710" max="8710" width="8.6640625" style="74"/>
    <col min="8711" max="8712" width="12.6640625" style="74" customWidth="1"/>
    <col min="8713" max="8960" width="8.6640625" style="74"/>
    <col min="8961" max="8961" width="2.1640625" style="74" customWidth="1"/>
    <col min="8962" max="8962" width="24.6640625" style="74" customWidth="1"/>
    <col min="8963" max="8965" width="12.6640625" style="74" customWidth="1"/>
    <col min="8966" max="8966" width="8.6640625" style="74"/>
    <col min="8967" max="8968" width="12.6640625" style="74" customWidth="1"/>
    <col min="8969" max="9216" width="8.6640625" style="74"/>
    <col min="9217" max="9217" width="2.1640625" style="74" customWidth="1"/>
    <col min="9218" max="9218" width="24.6640625" style="74" customWidth="1"/>
    <col min="9219" max="9221" width="12.6640625" style="74" customWidth="1"/>
    <col min="9222" max="9222" width="8.6640625" style="74"/>
    <col min="9223" max="9224" width="12.6640625" style="74" customWidth="1"/>
    <col min="9225" max="9472" width="8.6640625" style="74"/>
    <col min="9473" max="9473" width="2.1640625" style="74" customWidth="1"/>
    <col min="9474" max="9474" width="24.6640625" style="74" customWidth="1"/>
    <col min="9475" max="9477" width="12.6640625" style="74" customWidth="1"/>
    <col min="9478" max="9478" width="8.6640625" style="74"/>
    <col min="9479" max="9480" width="12.6640625" style="74" customWidth="1"/>
    <col min="9481" max="9728" width="8.6640625" style="74"/>
    <col min="9729" max="9729" width="2.1640625" style="74" customWidth="1"/>
    <col min="9730" max="9730" width="24.6640625" style="74" customWidth="1"/>
    <col min="9731" max="9733" width="12.6640625" style="74" customWidth="1"/>
    <col min="9734" max="9734" width="8.6640625" style="74"/>
    <col min="9735" max="9736" width="12.6640625" style="74" customWidth="1"/>
    <col min="9737" max="9984" width="8.6640625" style="74"/>
    <col min="9985" max="9985" width="2.1640625" style="74" customWidth="1"/>
    <col min="9986" max="9986" width="24.6640625" style="74" customWidth="1"/>
    <col min="9987" max="9989" width="12.6640625" style="74" customWidth="1"/>
    <col min="9990" max="9990" width="8.6640625" style="74"/>
    <col min="9991" max="9992" width="12.6640625" style="74" customWidth="1"/>
    <col min="9993" max="10240" width="8.6640625" style="74"/>
    <col min="10241" max="10241" width="2.1640625" style="74" customWidth="1"/>
    <col min="10242" max="10242" width="24.6640625" style="74" customWidth="1"/>
    <col min="10243" max="10245" width="12.6640625" style="74" customWidth="1"/>
    <col min="10246" max="10246" width="8.6640625" style="74"/>
    <col min="10247" max="10248" width="12.6640625" style="74" customWidth="1"/>
    <col min="10249" max="10496" width="8.6640625" style="74"/>
    <col min="10497" max="10497" width="2.1640625" style="74" customWidth="1"/>
    <col min="10498" max="10498" width="24.6640625" style="74" customWidth="1"/>
    <col min="10499" max="10501" width="12.6640625" style="74" customWidth="1"/>
    <col min="10502" max="10502" width="8.6640625" style="74"/>
    <col min="10503" max="10504" width="12.6640625" style="74" customWidth="1"/>
    <col min="10505" max="10752" width="8.6640625" style="74"/>
    <col min="10753" max="10753" width="2.1640625" style="74" customWidth="1"/>
    <col min="10754" max="10754" width="24.6640625" style="74" customWidth="1"/>
    <col min="10755" max="10757" width="12.6640625" style="74" customWidth="1"/>
    <col min="10758" max="10758" width="8.6640625" style="74"/>
    <col min="10759" max="10760" width="12.6640625" style="74" customWidth="1"/>
    <col min="10761" max="11008" width="8.6640625" style="74"/>
    <col min="11009" max="11009" width="2.1640625" style="74" customWidth="1"/>
    <col min="11010" max="11010" width="24.6640625" style="74" customWidth="1"/>
    <col min="11011" max="11013" width="12.6640625" style="74" customWidth="1"/>
    <col min="11014" max="11014" width="8.6640625" style="74"/>
    <col min="11015" max="11016" width="12.6640625" style="74" customWidth="1"/>
    <col min="11017" max="11264" width="8.6640625" style="74"/>
    <col min="11265" max="11265" width="2.1640625" style="74" customWidth="1"/>
    <col min="11266" max="11266" width="24.6640625" style="74" customWidth="1"/>
    <col min="11267" max="11269" width="12.6640625" style="74" customWidth="1"/>
    <col min="11270" max="11270" width="8.6640625" style="74"/>
    <col min="11271" max="11272" width="12.6640625" style="74" customWidth="1"/>
    <col min="11273" max="11520" width="8.6640625" style="74"/>
    <col min="11521" max="11521" width="2.1640625" style="74" customWidth="1"/>
    <col min="11522" max="11522" width="24.6640625" style="74" customWidth="1"/>
    <col min="11523" max="11525" width="12.6640625" style="74" customWidth="1"/>
    <col min="11526" max="11526" width="8.6640625" style="74"/>
    <col min="11527" max="11528" width="12.6640625" style="74" customWidth="1"/>
    <col min="11529" max="11776" width="8.6640625" style="74"/>
    <col min="11777" max="11777" width="2.1640625" style="74" customWidth="1"/>
    <col min="11778" max="11778" width="24.6640625" style="74" customWidth="1"/>
    <col min="11779" max="11781" width="12.6640625" style="74" customWidth="1"/>
    <col min="11782" max="11782" width="8.6640625" style="74"/>
    <col min="11783" max="11784" width="12.6640625" style="74" customWidth="1"/>
    <col min="11785" max="12032" width="8.6640625" style="74"/>
    <col min="12033" max="12033" width="2.1640625" style="74" customWidth="1"/>
    <col min="12034" max="12034" width="24.6640625" style="74" customWidth="1"/>
    <col min="12035" max="12037" width="12.6640625" style="74" customWidth="1"/>
    <col min="12038" max="12038" width="8.6640625" style="74"/>
    <col min="12039" max="12040" width="12.6640625" style="74" customWidth="1"/>
    <col min="12041" max="12288" width="8.6640625" style="74"/>
    <col min="12289" max="12289" width="2.1640625" style="74" customWidth="1"/>
    <col min="12290" max="12290" width="24.6640625" style="74" customWidth="1"/>
    <col min="12291" max="12293" width="12.6640625" style="74" customWidth="1"/>
    <col min="12294" max="12294" width="8.6640625" style="74"/>
    <col min="12295" max="12296" width="12.6640625" style="74" customWidth="1"/>
    <col min="12297" max="12544" width="8.6640625" style="74"/>
    <col min="12545" max="12545" width="2.1640625" style="74" customWidth="1"/>
    <col min="12546" max="12546" width="24.6640625" style="74" customWidth="1"/>
    <col min="12547" max="12549" width="12.6640625" style="74" customWidth="1"/>
    <col min="12550" max="12550" width="8.6640625" style="74"/>
    <col min="12551" max="12552" width="12.6640625" style="74" customWidth="1"/>
    <col min="12553" max="12800" width="8.6640625" style="74"/>
    <col min="12801" max="12801" width="2.1640625" style="74" customWidth="1"/>
    <col min="12802" max="12802" width="24.6640625" style="74" customWidth="1"/>
    <col min="12803" max="12805" width="12.6640625" style="74" customWidth="1"/>
    <col min="12806" max="12806" width="8.6640625" style="74"/>
    <col min="12807" max="12808" width="12.6640625" style="74" customWidth="1"/>
    <col min="12809" max="13056" width="8.6640625" style="74"/>
    <col min="13057" max="13057" width="2.1640625" style="74" customWidth="1"/>
    <col min="13058" max="13058" width="24.6640625" style="74" customWidth="1"/>
    <col min="13059" max="13061" width="12.6640625" style="74" customWidth="1"/>
    <col min="13062" max="13062" width="8.6640625" style="74"/>
    <col min="13063" max="13064" width="12.6640625" style="74" customWidth="1"/>
    <col min="13065" max="13312" width="8.6640625" style="74"/>
    <col min="13313" max="13313" width="2.1640625" style="74" customWidth="1"/>
    <col min="13314" max="13314" width="24.6640625" style="74" customWidth="1"/>
    <col min="13315" max="13317" width="12.6640625" style="74" customWidth="1"/>
    <col min="13318" max="13318" width="8.6640625" style="74"/>
    <col min="13319" max="13320" width="12.6640625" style="74" customWidth="1"/>
    <col min="13321" max="13568" width="8.6640625" style="74"/>
    <col min="13569" max="13569" width="2.1640625" style="74" customWidth="1"/>
    <col min="13570" max="13570" width="24.6640625" style="74" customWidth="1"/>
    <col min="13571" max="13573" width="12.6640625" style="74" customWidth="1"/>
    <col min="13574" max="13574" width="8.6640625" style="74"/>
    <col min="13575" max="13576" width="12.6640625" style="74" customWidth="1"/>
    <col min="13577" max="13824" width="8.6640625" style="74"/>
    <col min="13825" max="13825" width="2.1640625" style="74" customWidth="1"/>
    <col min="13826" max="13826" width="24.6640625" style="74" customWidth="1"/>
    <col min="13827" max="13829" width="12.6640625" style="74" customWidth="1"/>
    <col min="13830" max="13830" width="8.6640625" style="74"/>
    <col min="13831" max="13832" width="12.6640625" style="74" customWidth="1"/>
    <col min="13833" max="14080" width="8.6640625" style="74"/>
    <col min="14081" max="14081" width="2.1640625" style="74" customWidth="1"/>
    <col min="14082" max="14082" width="24.6640625" style="74" customWidth="1"/>
    <col min="14083" max="14085" width="12.6640625" style="74" customWidth="1"/>
    <col min="14086" max="14086" width="8.6640625" style="74"/>
    <col min="14087" max="14088" width="12.6640625" style="74" customWidth="1"/>
    <col min="14089" max="14336" width="8.6640625" style="74"/>
    <col min="14337" max="14337" width="2.1640625" style="74" customWidth="1"/>
    <col min="14338" max="14338" width="24.6640625" style="74" customWidth="1"/>
    <col min="14339" max="14341" width="12.6640625" style="74" customWidth="1"/>
    <col min="14342" max="14342" width="8.6640625" style="74"/>
    <col min="14343" max="14344" width="12.6640625" style="74" customWidth="1"/>
    <col min="14345" max="14592" width="8.6640625" style="74"/>
    <col min="14593" max="14593" width="2.1640625" style="74" customWidth="1"/>
    <col min="14594" max="14594" width="24.6640625" style="74" customWidth="1"/>
    <col min="14595" max="14597" width="12.6640625" style="74" customWidth="1"/>
    <col min="14598" max="14598" width="8.6640625" style="74"/>
    <col min="14599" max="14600" width="12.6640625" style="74" customWidth="1"/>
    <col min="14601" max="14848" width="8.6640625" style="74"/>
    <col min="14849" max="14849" width="2.1640625" style="74" customWidth="1"/>
    <col min="14850" max="14850" width="24.6640625" style="74" customWidth="1"/>
    <col min="14851" max="14853" width="12.6640625" style="74" customWidth="1"/>
    <col min="14854" max="14854" width="8.6640625" style="74"/>
    <col min="14855" max="14856" width="12.6640625" style="74" customWidth="1"/>
    <col min="14857" max="15104" width="8.6640625" style="74"/>
    <col min="15105" max="15105" width="2.1640625" style="74" customWidth="1"/>
    <col min="15106" max="15106" width="24.6640625" style="74" customWidth="1"/>
    <col min="15107" max="15109" width="12.6640625" style="74" customWidth="1"/>
    <col min="15110" max="15110" width="8.6640625" style="74"/>
    <col min="15111" max="15112" width="12.6640625" style="74" customWidth="1"/>
    <col min="15113" max="15360" width="8.6640625" style="74"/>
    <col min="15361" max="15361" width="2.1640625" style="74" customWidth="1"/>
    <col min="15362" max="15362" width="24.6640625" style="74" customWidth="1"/>
    <col min="15363" max="15365" width="12.6640625" style="74" customWidth="1"/>
    <col min="15366" max="15366" width="8.6640625" style="74"/>
    <col min="15367" max="15368" width="12.6640625" style="74" customWidth="1"/>
    <col min="15369" max="15616" width="8.6640625" style="74"/>
    <col min="15617" max="15617" width="2.1640625" style="74" customWidth="1"/>
    <col min="15618" max="15618" width="24.6640625" style="74" customWidth="1"/>
    <col min="15619" max="15621" width="12.6640625" style="74" customWidth="1"/>
    <col min="15622" max="15622" width="8.6640625" style="74"/>
    <col min="15623" max="15624" width="12.6640625" style="74" customWidth="1"/>
    <col min="15625" max="15872" width="8.6640625" style="74"/>
    <col min="15873" max="15873" width="2.1640625" style="74" customWidth="1"/>
    <col min="15874" max="15874" width="24.6640625" style="74" customWidth="1"/>
    <col min="15875" max="15877" width="12.6640625" style="74" customWidth="1"/>
    <col min="15878" max="15878" width="8.6640625" style="74"/>
    <col min="15879" max="15880" width="12.6640625" style="74" customWidth="1"/>
    <col min="15881" max="16128" width="8.6640625" style="74"/>
    <col min="16129" max="16129" width="2.1640625" style="74" customWidth="1"/>
    <col min="16130" max="16130" width="24.6640625" style="74" customWidth="1"/>
    <col min="16131" max="16133" width="12.6640625" style="74" customWidth="1"/>
    <col min="16134" max="16134" width="8.6640625" style="74"/>
    <col min="16135" max="16136" width="12.6640625" style="74" customWidth="1"/>
    <col min="16137" max="16384" width="8.6640625" style="74"/>
  </cols>
  <sheetData>
    <row r="1" spans="1:10" ht="39" customHeight="1">
      <c r="A1" s="73"/>
      <c r="B1" s="329" t="s">
        <v>203</v>
      </c>
      <c r="C1" s="329"/>
      <c r="D1" s="329"/>
      <c r="E1" s="329"/>
      <c r="J1" s="170"/>
    </row>
    <row r="2" spans="1:10" ht="13" customHeight="1" thickBot="1">
      <c r="A2" s="73"/>
      <c r="B2" s="317"/>
      <c r="C2" s="317"/>
      <c r="D2" s="317"/>
      <c r="E2" s="317"/>
      <c r="J2" s="170"/>
    </row>
    <row r="3" spans="1:10" ht="13" customHeight="1" thickBot="1">
      <c r="A3" s="73"/>
      <c r="B3" s="75" t="s">
        <v>1</v>
      </c>
      <c r="C3" s="325"/>
      <c r="D3" s="73"/>
      <c r="E3" s="73"/>
      <c r="J3" s="170"/>
    </row>
    <row r="4" spans="1:10" ht="13" customHeight="1" thickBot="1">
      <c r="A4" s="73"/>
      <c r="B4" s="300" t="s">
        <v>205</v>
      </c>
      <c r="C4" s="326"/>
      <c r="D4" s="73"/>
      <c r="E4" s="73"/>
      <c r="J4" s="94"/>
    </row>
    <row r="5" spans="1:10" ht="13" customHeight="1" thickTop="1" thickBot="1">
      <c r="A5" s="73"/>
      <c r="B5" s="330"/>
      <c r="C5" s="291">
        <v>4</v>
      </c>
      <c r="D5" s="331" t="s">
        <v>695</v>
      </c>
      <c r="E5" s="73"/>
      <c r="J5" s="170"/>
    </row>
    <row r="6" spans="1:10" ht="13" customHeight="1" thickBot="1">
      <c r="A6" s="73"/>
      <c r="B6" s="316"/>
      <c r="C6" s="292"/>
      <c r="D6" s="331"/>
      <c r="E6" s="73"/>
      <c r="J6" s="94"/>
    </row>
    <row r="7" spans="1:10" ht="13" customHeight="1" thickTop="1" thickBot="1">
      <c r="A7" s="73"/>
      <c r="B7" s="324"/>
      <c r="C7" s="76"/>
      <c r="D7" s="284">
        <v>3</v>
      </c>
      <c r="E7" s="331" t="s">
        <v>695</v>
      </c>
      <c r="J7" s="94"/>
    </row>
    <row r="8" spans="1:10" ht="13" customHeight="1">
      <c r="A8" s="73"/>
      <c r="B8" s="78" t="s">
        <v>2</v>
      </c>
      <c r="C8" s="76"/>
      <c r="D8" s="290"/>
      <c r="E8" s="331"/>
      <c r="J8" s="94"/>
    </row>
    <row r="9" spans="1:10" ht="13" customHeight="1">
      <c r="A9" s="73"/>
      <c r="B9" s="311" t="s">
        <v>57</v>
      </c>
      <c r="C9" s="80">
        <v>1</v>
      </c>
      <c r="D9" s="290"/>
      <c r="E9" s="331"/>
      <c r="J9" s="170"/>
    </row>
    <row r="10" spans="1:10" ht="13" customHeight="1" thickBot="1">
      <c r="A10" s="73"/>
      <c r="B10" s="312"/>
      <c r="C10" s="314"/>
      <c r="D10" s="290"/>
      <c r="E10" s="331"/>
      <c r="H10" s="94"/>
      <c r="J10" s="170"/>
    </row>
    <row r="11" spans="1:10" ht="13" customHeight="1" thickBot="1">
      <c r="A11" s="73"/>
      <c r="B11" s="317"/>
      <c r="C11" s="314"/>
      <c r="D11" s="290"/>
      <c r="E11" s="331"/>
      <c r="J11" s="94"/>
    </row>
    <row r="12" spans="1:10" ht="13" customHeight="1" thickTop="1" thickBot="1">
      <c r="A12" s="73"/>
      <c r="B12" s="324"/>
      <c r="C12" s="314"/>
      <c r="D12" s="79"/>
      <c r="E12" s="333">
        <v>3</v>
      </c>
      <c r="J12" s="170"/>
    </row>
    <row r="13" spans="1:10" ht="13" customHeight="1">
      <c r="A13" s="73"/>
      <c r="B13" s="78" t="s">
        <v>3</v>
      </c>
      <c r="C13" s="314"/>
      <c r="D13" s="79"/>
      <c r="E13" s="334"/>
      <c r="J13" s="170"/>
    </row>
    <row r="14" spans="1:10" ht="13" customHeight="1" thickBot="1">
      <c r="A14" s="73"/>
      <c r="B14" s="311" t="s">
        <v>126</v>
      </c>
      <c r="C14" s="332"/>
      <c r="D14" s="79"/>
      <c r="E14" s="334"/>
      <c r="J14" s="170"/>
    </row>
    <row r="15" spans="1:10" ht="13" customHeight="1" thickTop="1" thickBot="1">
      <c r="A15" s="73"/>
      <c r="B15" s="312"/>
      <c r="C15" s="284">
        <v>3</v>
      </c>
      <c r="D15" s="79"/>
      <c r="E15" s="334"/>
      <c r="J15" s="170"/>
    </row>
    <row r="16" spans="1:10" ht="13" customHeight="1">
      <c r="A16" s="73"/>
      <c r="B16" s="316"/>
      <c r="C16" s="285"/>
      <c r="D16" s="79"/>
      <c r="E16" s="334"/>
      <c r="J16" s="170"/>
    </row>
    <row r="17" spans="1:10" ht="13" customHeight="1" thickBot="1">
      <c r="A17" s="73"/>
      <c r="B17" s="317"/>
      <c r="C17" s="285"/>
      <c r="D17" s="286" t="s">
        <v>902</v>
      </c>
      <c r="E17" s="334"/>
      <c r="J17" s="170"/>
    </row>
    <row r="18" spans="1:10" ht="13" customHeight="1" thickTop="1">
      <c r="A18" s="73"/>
      <c r="B18" s="78" t="s">
        <v>4</v>
      </c>
      <c r="C18" s="82"/>
      <c r="D18" s="318"/>
      <c r="E18" s="285"/>
      <c r="F18" s="321"/>
      <c r="G18" s="73"/>
      <c r="H18" s="73"/>
      <c r="J18" s="170"/>
    </row>
    <row r="19" spans="1:10" ht="13" customHeight="1">
      <c r="A19" s="73"/>
      <c r="B19" s="311" t="s">
        <v>140</v>
      </c>
      <c r="C19" s="83">
        <v>2</v>
      </c>
      <c r="D19" s="318"/>
      <c r="E19" s="285"/>
      <c r="F19" s="321"/>
      <c r="G19" s="73"/>
      <c r="H19" s="73"/>
      <c r="J19" s="94"/>
    </row>
    <row r="20" spans="1:10" ht="13" customHeight="1" thickBot="1">
      <c r="A20" s="73"/>
      <c r="B20" s="312"/>
      <c r="C20" s="73"/>
      <c r="D20" s="73"/>
      <c r="E20" s="285"/>
      <c r="F20" s="321"/>
      <c r="G20" s="73"/>
      <c r="H20" s="73"/>
      <c r="J20" s="94"/>
    </row>
    <row r="21" spans="1:10" ht="13" customHeight="1">
      <c r="A21" s="73"/>
      <c r="B21" s="84"/>
      <c r="C21" s="73"/>
      <c r="D21" s="73"/>
      <c r="E21" s="285"/>
      <c r="F21" s="321"/>
      <c r="G21" s="319" t="s">
        <v>206</v>
      </c>
      <c r="H21" s="320"/>
    </row>
    <row r="22" spans="1:10" ht="13" customHeight="1" thickBot="1">
      <c r="A22" s="73"/>
      <c r="B22" s="84"/>
      <c r="C22" s="73"/>
      <c r="D22" s="73"/>
      <c r="E22" s="285"/>
      <c r="F22" s="322"/>
      <c r="G22" s="300" t="s">
        <v>205</v>
      </c>
      <c r="H22" s="301"/>
    </row>
    <row r="23" spans="1:10" ht="13" customHeight="1" thickTop="1" thickBot="1">
      <c r="A23" s="73"/>
      <c r="B23" s="78" t="s">
        <v>5</v>
      </c>
      <c r="C23" s="325"/>
      <c r="D23" s="73"/>
      <c r="E23" s="73"/>
      <c r="F23" s="318"/>
      <c r="G23" s="302"/>
      <c r="H23" s="303"/>
    </row>
    <row r="24" spans="1:10" ht="13" customHeight="1">
      <c r="A24" s="73"/>
      <c r="B24" s="311" t="s">
        <v>34</v>
      </c>
      <c r="C24" s="326"/>
      <c r="D24" s="73"/>
      <c r="E24" s="73"/>
      <c r="F24" s="318"/>
      <c r="G24" s="280"/>
      <c r="H24" s="280"/>
    </row>
    <row r="25" spans="1:10" ht="13" customHeight="1" thickBot="1">
      <c r="A25" s="73"/>
      <c r="B25" s="312"/>
      <c r="C25" s="77">
        <v>0</v>
      </c>
      <c r="D25" s="323" t="s">
        <v>73</v>
      </c>
      <c r="E25" s="73"/>
      <c r="F25" s="318"/>
    </row>
    <row r="26" spans="1:10" ht="13" customHeight="1" thickBot="1">
      <c r="A26" s="73"/>
      <c r="B26" s="316"/>
      <c r="C26" s="82"/>
      <c r="D26" s="323"/>
      <c r="E26" s="73"/>
      <c r="F26" s="318"/>
    </row>
    <row r="27" spans="1:10" ht="13" customHeight="1" thickTop="1" thickBot="1">
      <c r="A27" s="73"/>
      <c r="B27" s="324"/>
      <c r="C27" s="285"/>
      <c r="D27" s="288">
        <v>3</v>
      </c>
      <c r="E27" s="327" t="s">
        <v>903</v>
      </c>
      <c r="F27" s="318"/>
    </row>
    <row r="28" spans="1:10" ht="13" customHeight="1" thickBot="1">
      <c r="A28" s="73"/>
      <c r="B28" s="78" t="s">
        <v>6</v>
      </c>
      <c r="C28" s="285"/>
      <c r="D28" s="289"/>
      <c r="E28" s="327"/>
      <c r="F28" s="81"/>
    </row>
    <row r="29" spans="1:10" ht="13" customHeight="1" thickBot="1">
      <c r="A29" s="73"/>
      <c r="B29" s="311" t="s">
        <v>73</v>
      </c>
      <c r="C29" s="287">
        <v>5</v>
      </c>
      <c r="D29" s="289"/>
      <c r="E29" s="327"/>
      <c r="F29" s="81"/>
      <c r="G29" s="85" t="s">
        <v>207</v>
      </c>
      <c r="H29" s="86"/>
    </row>
    <row r="30" spans="1:10" ht="13" customHeight="1" thickTop="1" thickBot="1">
      <c r="A30" s="73"/>
      <c r="B30" s="312"/>
      <c r="C30" s="313"/>
      <c r="D30" s="289"/>
      <c r="E30" s="327"/>
      <c r="F30" s="81"/>
      <c r="G30" s="300" t="s">
        <v>73</v>
      </c>
      <c r="H30" s="301"/>
    </row>
    <row r="31" spans="1:10" ht="13" customHeight="1" thickBot="1">
      <c r="A31" s="73"/>
      <c r="B31" s="316"/>
      <c r="C31" s="314"/>
      <c r="D31" s="289"/>
      <c r="E31" s="327"/>
      <c r="F31" s="81"/>
      <c r="G31" s="302"/>
      <c r="H31" s="303"/>
    </row>
    <row r="32" spans="1:10" ht="13" customHeight="1" thickBot="1">
      <c r="A32" s="73"/>
      <c r="B32" s="317"/>
      <c r="C32" s="314"/>
      <c r="D32" s="289"/>
      <c r="E32" s="328"/>
      <c r="F32" s="81"/>
    </row>
    <row r="33" spans="1:6" ht="13" customHeight="1" thickTop="1">
      <c r="A33" s="73"/>
      <c r="B33" s="78" t="s">
        <v>208</v>
      </c>
      <c r="C33" s="314"/>
      <c r="D33" s="79"/>
      <c r="E33" s="318"/>
    </row>
    <row r="34" spans="1:6" ht="13" customHeight="1" thickBot="1">
      <c r="A34" s="73"/>
      <c r="B34" s="311" t="s">
        <v>65</v>
      </c>
      <c r="C34" s="315"/>
      <c r="D34" s="79"/>
      <c r="E34" s="318"/>
    </row>
    <row r="35" spans="1:6" ht="13" customHeight="1" thickTop="1" thickBot="1">
      <c r="A35" s="73"/>
      <c r="B35" s="312"/>
      <c r="C35" s="284">
        <v>4</v>
      </c>
      <c r="D35" s="79"/>
      <c r="E35" s="318"/>
    </row>
    <row r="36" spans="1:6" ht="13" customHeight="1" thickBot="1">
      <c r="A36" s="73"/>
      <c r="B36" s="317"/>
      <c r="C36" s="285"/>
      <c r="D36" s="286" t="s">
        <v>901</v>
      </c>
      <c r="E36" s="318"/>
    </row>
    <row r="37" spans="1:6" ht="13" customHeight="1" thickTop="1" thickBot="1">
      <c r="A37" s="73"/>
      <c r="B37" s="317"/>
      <c r="C37" s="82"/>
      <c r="D37" s="318"/>
      <c r="E37" s="73"/>
    </row>
    <row r="38" spans="1:6" ht="13" customHeight="1">
      <c r="A38" s="73"/>
      <c r="B38" s="78" t="s">
        <v>701</v>
      </c>
      <c r="C38" s="82"/>
      <c r="D38" s="318"/>
      <c r="E38" s="73"/>
    </row>
    <row r="39" spans="1:6" ht="13" customHeight="1">
      <c r="A39" s="73"/>
      <c r="B39" s="311" t="s">
        <v>42</v>
      </c>
      <c r="C39" s="83">
        <v>1</v>
      </c>
      <c r="D39" s="318"/>
      <c r="E39" s="73"/>
    </row>
    <row r="40" spans="1:6" ht="13" customHeight="1" thickBot="1">
      <c r="A40" s="73"/>
      <c r="B40" s="312"/>
      <c r="C40" s="73"/>
      <c r="D40" s="73"/>
      <c r="E40" s="73"/>
    </row>
    <row r="41" spans="1:6" ht="27" customHeight="1">
      <c r="A41" s="73"/>
      <c r="B41" s="84"/>
      <c r="C41" s="73"/>
      <c r="D41" s="73"/>
      <c r="E41" s="73"/>
    </row>
    <row r="42" spans="1:6" ht="27" customHeight="1">
      <c r="B42" s="304" t="s">
        <v>209</v>
      </c>
      <c r="C42" s="304"/>
      <c r="D42" s="304"/>
      <c r="E42" s="304"/>
    </row>
    <row r="43" spans="1:6" ht="13" customHeight="1" thickBot="1"/>
    <row r="44" spans="1:6" ht="13" customHeight="1" thickBot="1">
      <c r="B44" s="305" t="s">
        <v>126</v>
      </c>
    </row>
    <row r="45" spans="1:6" ht="13" customHeight="1" thickTop="1" thickBot="1">
      <c r="B45" s="306"/>
      <c r="C45" s="282">
        <v>3</v>
      </c>
      <c r="E45" s="85" t="s">
        <v>904</v>
      </c>
      <c r="F45" s="299"/>
    </row>
    <row r="46" spans="1:6" ht="13" customHeight="1" thickBot="1">
      <c r="C46" s="283"/>
      <c r="D46" s="281"/>
      <c r="E46" s="307" t="s">
        <v>126</v>
      </c>
      <c r="F46" s="308"/>
    </row>
    <row r="47" spans="1:6" ht="13" customHeight="1" thickTop="1" thickBot="1">
      <c r="C47" s="87"/>
      <c r="D47" s="81"/>
      <c r="E47" s="309"/>
      <c r="F47" s="310"/>
    </row>
    <row r="48" spans="1:6" ht="13" customHeight="1">
      <c r="B48" s="305" t="s">
        <v>65</v>
      </c>
      <c r="C48" s="88">
        <v>2</v>
      </c>
    </row>
    <row r="49" spans="2:2" ht="13" customHeight="1" thickBot="1">
      <c r="B49" s="306"/>
    </row>
    <row r="50" spans="2:2" ht="13" customHeight="1"/>
  </sheetData>
  <mergeCells count="37">
    <mergeCell ref="B1:E1"/>
    <mergeCell ref="B2:E2"/>
    <mergeCell ref="C3:C4"/>
    <mergeCell ref="B4:B5"/>
    <mergeCell ref="D5:D6"/>
    <mergeCell ref="B6:B7"/>
    <mergeCell ref="E7:E11"/>
    <mergeCell ref="B9:B10"/>
    <mergeCell ref="C10:C14"/>
    <mergeCell ref="B11:B12"/>
    <mergeCell ref="E12:E17"/>
    <mergeCell ref="B14:B15"/>
    <mergeCell ref="B16:B17"/>
    <mergeCell ref="G21:H21"/>
    <mergeCell ref="F23:F27"/>
    <mergeCell ref="F18:F22"/>
    <mergeCell ref="B24:B25"/>
    <mergeCell ref="D25:D26"/>
    <mergeCell ref="B26:B27"/>
    <mergeCell ref="C23:C24"/>
    <mergeCell ref="E27:E32"/>
    <mergeCell ref="D18:D19"/>
    <mergeCell ref="B19:B20"/>
    <mergeCell ref="B48:B49"/>
    <mergeCell ref="B29:B30"/>
    <mergeCell ref="C30:C34"/>
    <mergeCell ref="B31:B32"/>
    <mergeCell ref="E33:E36"/>
    <mergeCell ref="B34:B35"/>
    <mergeCell ref="B36:B37"/>
    <mergeCell ref="D37:D39"/>
    <mergeCell ref="B39:B40"/>
    <mergeCell ref="G22:H23"/>
    <mergeCell ref="G30:H31"/>
    <mergeCell ref="B42:E42"/>
    <mergeCell ref="B44:B45"/>
    <mergeCell ref="E46:F47"/>
  </mergeCells>
  <phoneticPr fontId="1"/>
  <pageMargins left="0.28000000000000003" right="0.18" top="0.59055118110236227" bottom="0.39370078740157483" header="0.51181102362204722" footer="0.51181102362204722"/>
  <pageSetup paperSize="9" scale="72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811C-BFCA-4D9C-9095-4B98AB8CB17E}">
  <dimension ref="A1:H19"/>
  <sheetViews>
    <sheetView zoomScaleNormal="100" workbookViewId="0">
      <selection activeCell="I1" sqref="I1"/>
    </sheetView>
  </sheetViews>
  <sheetFormatPr baseColWidth="10" defaultColWidth="8.83203125" defaultRowHeight="14"/>
  <cols>
    <col min="1" max="2" width="6.6640625" style="74" customWidth="1"/>
    <col min="3" max="3" width="20.6640625" style="74" customWidth="1"/>
    <col min="4" max="6" width="3.6640625" style="74" customWidth="1"/>
    <col min="7" max="7" width="6.6640625" style="74" customWidth="1"/>
    <col min="8" max="8" width="20.6640625" style="74" customWidth="1"/>
    <col min="9" max="9" width="9" style="74" customWidth="1"/>
    <col min="10" max="246" width="8.6640625" style="74"/>
    <col min="247" max="248" width="6.6640625" style="74" customWidth="1"/>
    <col min="249" max="249" width="20.6640625" style="74" customWidth="1"/>
    <col min="250" max="252" width="3.6640625" style="74" customWidth="1"/>
    <col min="253" max="253" width="6.6640625" style="74" customWidth="1"/>
    <col min="254" max="254" width="20.6640625" style="74" customWidth="1"/>
    <col min="255" max="502" width="8.6640625" style="74"/>
    <col min="503" max="504" width="6.6640625" style="74" customWidth="1"/>
    <col min="505" max="505" width="20.6640625" style="74" customWidth="1"/>
    <col min="506" max="508" width="3.6640625" style="74" customWidth="1"/>
    <col min="509" max="509" width="6.6640625" style="74" customWidth="1"/>
    <col min="510" max="510" width="20.6640625" style="74" customWidth="1"/>
    <col min="511" max="758" width="8.6640625" style="74"/>
    <col min="759" max="760" width="6.6640625" style="74" customWidth="1"/>
    <col min="761" max="761" width="20.6640625" style="74" customWidth="1"/>
    <col min="762" max="764" width="3.6640625" style="74" customWidth="1"/>
    <col min="765" max="765" width="6.6640625" style="74" customWidth="1"/>
    <col min="766" max="766" width="20.6640625" style="74" customWidth="1"/>
    <col min="767" max="1014" width="8.6640625" style="74"/>
    <col min="1015" max="1016" width="6.6640625" style="74" customWidth="1"/>
    <col min="1017" max="1017" width="20.6640625" style="74" customWidth="1"/>
    <col min="1018" max="1020" width="3.6640625" style="74" customWidth="1"/>
    <col min="1021" max="1021" width="6.6640625" style="74" customWidth="1"/>
    <col min="1022" max="1022" width="20.6640625" style="74" customWidth="1"/>
    <col min="1023" max="1270" width="8.6640625" style="74"/>
    <col min="1271" max="1272" width="6.6640625" style="74" customWidth="1"/>
    <col min="1273" max="1273" width="20.6640625" style="74" customWidth="1"/>
    <col min="1274" max="1276" width="3.6640625" style="74" customWidth="1"/>
    <col min="1277" max="1277" width="6.6640625" style="74" customWidth="1"/>
    <col min="1278" max="1278" width="20.6640625" style="74" customWidth="1"/>
    <col min="1279" max="1526" width="8.6640625" style="74"/>
    <col min="1527" max="1528" width="6.6640625" style="74" customWidth="1"/>
    <col min="1529" max="1529" width="20.6640625" style="74" customWidth="1"/>
    <col min="1530" max="1532" width="3.6640625" style="74" customWidth="1"/>
    <col min="1533" max="1533" width="6.6640625" style="74" customWidth="1"/>
    <col min="1534" max="1534" width="20.6640625" style="74" customWidth="1"/>
    <col min="1535" max="1782" width="8.6640625" style="74"/>
    <col min="1783" max="1784" width="6.6640625" style="74" customWidth="1"/>
    <col min="1785" max="1785" width="20.6640625" style="74" customWidth="1"/>
    <col min="1786" max="1788" width="3.6640625" style="74" customWidth="1"/>
    <col min="1789" max="1789" width="6.6640625" style="74" customWidth="1"/>
    <col min="1790" max="1790" width="20.6640625" style="74" customWidth="1"/>
    <col min="1791" max="2038" width="8.6640625" style="74"/>
    <col min="2039" max="2040" width="6.6640625" style="74" customWidth="1"/>
    <col min="2041" max="2041" width="20.6640625" style="74" customWidth="1"/>
    <col min="2042" max="2044" width="3.6640625" style="74" customWidth="1"/>
    <col min="2045" max="2045" width="6.6640625" style="74" customWidth="1"/>
    <col min="2046" max="2046" width="20.6640625" style="74" customWidth="1"/>
    <col min="2047" max="2294" width="8.6640625" style="74"/>
    <col min="2295" max="2296" width="6.6640625" style="74" customWidth="1"/>
    <col min="2297" max="2297" width="20.6640625" style="74" customWidth="1"/>
    <col min="2298" max="2300" width="3.6640625" style="74" customWidth="1"/>
    <col min="2301" max="2301" width="6.6640625" style="74" customWidth="1"/>
    <col min="2302" max="2302" width="20.6640625" style="74" customWidth="1"/>
    <col min="2303" max="2550" width="8.6640625" style="74"/>
    <col min="2551" max="2552" width="6.6640625" style="74" customWidth="1"/>
    <col min="2553" max="2553" width="20.6640625" style="74" customWidth="1"/>
    <col min="2554" max="2556" width="3.6640625" style="74" customWidth="1"/>
    <col min="2557" max="2557" width="6.6640625" style="74" customWidth="1"/>
    <col min="2558" max="2558" width="20.6640625" style="74" customWidth="1"/>
    <col min="2559" max="2806" width="8.6640625" style="74"/>
    <col min="2807" max="2808" width="6.6640625" style="74" customWidth="1"/>
    <col min="2809" max="2809" width="20.6640625" style="74" customWidth="1"/>
    <col min="2810" max="2812" width="3.6640625" style="74" customWidth="1"/>
    <col min="2813" max="2813" width="6.6640625" style="74" customWidth="1"/>
    <col min="2814" max="2814" width="20.6640625" style="74" customWidth="1"/>
    <col min="2815" max="3062" width="8.6640625" style="74"/>
    <col min="3063" max="3064" width="6.6640625" style="74" customWidth="1"/>
    <col min="3065" max="3065" width="20.6640625" style="74" customWidth="1"/>
    <col min="3066" max="3068" width="3.6640625" style="74" customWidth="1"/>
    <col min="3069" max="3069" width="6.6640625" style="74" customWidth="1"/>
    <col min="3070" max="3070" width="20.6640625" style="74" customWidth="1"/>
    <col min="3071" max="3318" width="8.6640625" style="74"/>
    <col min="3319" max="3320" width="6.6640625" style="74" customWidth="1"/>
    <col min="3321" max="3321" width="20.6640625" style="74" customWidth="1"/>
    <col min="3322" max="3324" width="3.6640625" style="74" customWidth="1"/>
    <col min="3325" max="3325" width="6.6640625" style="74" customWidth="1"/>
    <col min="3326" max="3326" width="20.6640625" style="74" customWidth="1"/>
    <col min="3327" max="3574" width="8.6640625" style="74"/>
    <col min="3575" max="3576" width="6.6640625" style="74" customWidth="1"/>
    <col min="3577" max="3577" width="20.6640625" style="74" customWidth="1"/>
    <col min="3578" max="3580" width="3.6640625" style="74" customWidth="1"/>
    <col min="3581" max="3581" width="6.6640625" style="74" customWidth="1"/>
    <col min="3582" max="3582" width="20.6640625" style="74" customWidth="1"/>
    <col min="3583" max="3830" width="8.6640625" style="74"/>
    <col min="3831" max="3832" width="6.6640625" style="74" customWidth="1"/>
    <col min="3833" max="3833" width="20.6640625" style="74" customWidth="1"/>
    <col min="3834" max="3836" width="3.6640625" style="74" customWidth="1"/>
    <col min="3837" max="3837" width="6.6640625" style="74" customWidth="1"/>
    <col min="3838" max="3838" width="20.6640625" style="74" customWidth="1"/>
    <col min="3839" max="4086" width="8.6640625" style="74"/>
    <col min="4087" max="4088" width="6.6640625" style="74" customWidth="1"/>
    <col min="4089" max="4089" width="20.6640625" style="74" customWidth="1"/>
    <col min="4090" max="4092" width="3.6640625" style="74" customWidth="1"/>
    <col min="4093" max="4093" width="6.6640625" style="74" customWidth="1"/>
    <col min="4094" max="4094" width="20.6640625" style="74" customWidth="1"/>
    <col min="4095" max="4342" width="8.6640625" style="74"/>
    <col min="4343" max="4344" width="6.6640625" style="74" customWidth="1"/>
    <col min="4345" max="4345" width="20.6640625" style="74" customWidth="1"/>
    <col min="4346" max="4348" width="3.6640625" style="74" customWidth="1"/>
    <col min="4349" max="4349" width="6.6640625" style="74" customWidth="1"/>
    <col min="4350" max="4350" width="20.6640625" style="74" customWidth="1"/>
    <col min="4351" max="4598" width="8.6640625" style="74"/>
    <col min="4599" max="4600" width="6.6640625" style="74" customWidth="1"/>
    <col min="4601" max="4601" width="20.6640625" style="74" customWidth="1"/>
    <col min="4602" max="4604" width="3.6640625" style="74" customWidth="1"/>
    <col min="4605" max="4605" width="6.6640625" style="74" customWidth="1"/>
    <col min="4606" max="4606" width="20.6640625" style="74" customWidth="1"/>
    <col min="4607" max="4854" width="8.6640625" style="74"/>
    <col min="4855" max="4856" width="6.6640625" style="74" customWidth="1"/>
    <col min="4857" max="4857" width="20.6640625" style="74" customWidth="1"/>
    <col min="4858" max="4860" width="3.6640625" style="74" customWidth="1"/>
    <col min="4861" max="4861" width="6.6640625" style="74" customWidth="1"/>
    <col min="4862" max="4862" width="20.6640625" style="74" customWidth="1"/>
    <col min="4863" max="5110" width="8.6640625" style="74"/>
    <col min="5111" max="5112" width="6.6640625" style="74" customWidth="1"/>
    <col min="5113" max="5113" width="20.6640625" style="74" customWidth="1"/>
    <col min="5114" max="5116" width="3.6640625" style="74" customWidth="1"/>
    <col min="5117" max="5117" width="6.6640625" style="74" customWidth="1"/>
    <col min="5118" max="5118" width="20.6640625" style="74" customWidth="1"/>
    <col min="5119" max="5366" width="8.6640625" style="74"/>
    <col min="5367" max="5368" width="6.6640625" style="74" customWidth="1"/>
    <col min="5369" max="5369" width="20.6640625" style="74" customWidth="1"/>
    <col min="5370" max="5372" width="3.6640625" style="74" customWidth="1"/>
    <col min="5373" max="5373" width="6.6640625" style="74" customWidth="1"/>
    <col min="5374" max="5374" width="20.6640625" style="74" customWidth="1"/>
    <col min="5375" max="5622" width="8.6640625" style="74"/>
    <col min="5623" max="5624" width="6.6640625" style="74" customWidth="1"/>
    <col min="5625" max="5625" width="20.6640625" style="74" customWidth="1"/>
    <col min="5626" max="5628" width="3.6640625" style="74" customWidth="1"/>
    <col min="5629" max="5629" width="6.6640625" style="74" customWidth="1"/>
    <col min="5630" max="5630" width="20.6640625" style="74" customWidth="1"/>
    <col min="5631" max="5878" width="8.6640625" style="74"/>
    <col min="5879" max="5880" width="6.6640625" style="74" customWidth="1"/>
    <col min="5881" max="5881" width="20.6640625" style="74" customWidth="1"/>
    <col min="5882" max="5884" width="3.6640625" style="74" customWidth="1"/>
    <col min="5885" max="5885" width="6.6640625" style="74" customWidth="1"/>
    <col min="5886" max="5886" width="20.6640625" style="74" customWidth="1"/>
    <col min="5887" max="6134" width="8.6640625" style="74"/>
    <col min="6135" max="6136" width="6.6640625" style="74" customWidth="1"/>
    <col min="6137" max="6137" width="20.6640625" style="74" customWidth="1"/>
    <col min="6138" max="6140" width="3.6640625" style="74" customWidth="1"/>
    <col min="6141" max="6141" width="6.6640625" style="74" customWidth="1"/>
    <col min="6142" max="6142" width="20.6640625" style="74" customWidth="1"/>
    <col min="6143" max="6390" width="8.6640625" style="74"/>
    <col min="6391" max="6392" width="6.6640625" style="74" customWidth="1"/>
    <col min="6393" max="6393" width="20.6640625" style="74" customWidth="1"/>
    <col min="6394" max="6396" width="3.6640625" style="74" customWidth="1"/>
    <col min="6397" max="6397" width="6.6640625" style="74" customWidth="1"/>
    <col min="6398" max="6398" width="20.6640625" style="74" customWidth="1"/>
    <col min="6399" max="6646" width="8.6640625" style="74"/>
    <col min="6647" max="6648" width="6.6640625" style="74" customWidth="1"/>
    <col min="6649" max="6649" width="20.6640625" style="74" customWidth="1"/>
    <col min="6650" max="6652" width="3.6640625" style="74" customWidth="1"/>
    <col min="6653" max="6653" width="6.6640625" style="74" customWidth="1"/>
    <col min="6654" max="6654" width="20.6640625" style="74" customWidth="1"/>
    <col min="6655" max="6902" width="8.6640625" style="74"/>
    <col min="6903" max="6904" width="6.6640625" style="74" customWidth="1"/>
    <col min="6905" max="6905" width="20.6640625" style="74" customWidth="1"/>
    <col min="6906" max="6908" width="3.6640625" style="74" customWidth="1"/>
    <col min="6909" max="6909" width="6.6640625" style="74" customWidth="1"/>
    <col min="6910" max="6910" width="20.6640625" style="74" customWidth="1"/>
    <col min="6911" max="7158" width="8.6640625" style="74"/>
    <col min="7159" max="7160" width="6.6640625" style="74" customWidth="1"/>
    <col min="7161" max="7161" width="20.6640625" style="74" customWidth="1"/>
    <col min="7162" max="7164" width="3.6640625" style="74" customWidth="1"/>
    <col min="7165" max="7165" width="6.6640625" style="74" customWidth="1"/>
    <col min="7166" max="7166" width="20.6640625" style="74" customWidth="1"/>
    <col min="7167" max="7414" width="8.6640625" style="74"/>
    <col min="7415" max="7416" width="6.6640625" style="74" customWidth="1"/>
    <col min="7417" max="7417" width="20.6640625" style="74" customWidth="1"/>
    <col min="7418" max="7420" width="3.6640625" style="74" customWidth="1"/>
    <col min="7421" max="7421" width="6.6640625" style="74" customWidth="1"/>
    <col min="7422" max="7422" width="20.6640625" style="74" customWidth="1"/>
    <col min="7423" max="7670" width="8.6640625" style="74"/>
    <col min="7671" max="7672" width="6.6640625" style="74" customWidth="1"/>
    <col min="7673" max="7673" width="20.6640625" style="74" customWidth="1"/>
    <col min="7674" max="7676" width="3.6640625" style="74" customWidth="1"/>
    <col min="7677" max="7677" width="6.6640625" style="74" customWidth="1"/>
    <col min="7678" max="7678" width="20.6640625" style="74" customWidth="1"/>
    <col min="7679" max="7926" width="8.6640625" style="74"/>
    <col min="7927" max="7928" width="6.6640625" style="74" customWidth="1"/>
    <col min="7929" max="7929" width="20.6640625" style="74" customWidth="1"/>
    <col min="7930" max="7932" width="3.6640625" style="74" customWidth="1"/>
    <col min="7933" max="7933" width="6.6640625" style="74" customWidth="1"/>
    <col min="7934" max="7934" width="20.6640625" style="74" customWidth="1"/>
    <col min="7935" max="8182" width="8.6640625" style="74"/>
    <col min="8183" max="8184" width="6.6640625" style="74" customWidth="1"/>
    <col min="8185" max="8185" width="20.6640625" style="74" customWidth="1"/>
    <col min="8186" max="8188" width="3.6640625" style="74" customWidth="1"/>
    <col min="8189" max="8189" width="6.6640625" style="74" customWidth="1"/>
    <col min="8190" max="8190" width="20.6640625" style="74" customWidth="1"/>
    <col min="8191" max="8438" width="8.6640625" style="74"/>
    <col min="8439" max="8440" width="6.6640625" style="74" customWidth="1"/>
    <col min="8441" max="8441" width="20.6640625" style="74" customWidth="1"/>
    <col min="8442" max="8444" width="3.6640625" style="74" customWidth="1"/>
    <col min="8445" max="8445" width="6.6640625" style="74" customWidth="1"/>
    <col min="8446" max="8446" width="20.6640625" style="74" customWidth="1"/>
    <col min="8447" max="8694" width="8.6640625" style="74"/>
    <col min="8695" max="8696" width="6.6640625" style="74" customWidth="1"/>
    <col min="8697" max="8697" width="20.6640625" style="74" customWidth="1"/>
    <col min="8698" max="8700" width="3.6640625" style="74" customWidth="1"/>
    <col min="8701" max="8701" width="6.6640625" style="74" customWidth="1"/>
    <col min="8702" max="8702" width="20.6640625" style="74" customWidth="1"/>
    <col min="8703" max="8950" width="8.6640625" style="74"/>
    <col min="8951" max="8952" width="6.6640625" style="74" customWidth="1"/>
    <col min="8953" max="8953" width="20.6640625" style="74" customWidth="1"/>
    <col min="8954" max="8956" width="3.6640625" style="74" customWidth="1"/>
    <col min="8957" max="8957" width="6.6640625" style="74" customWidth="1"/>
    <col min="8958" max="8958" width="20.6640625" style="74" customWidth="1"/>
    <col min="8959" max="9206" width="8.6640625" style="74"/>
    <col min="9207" max="9208" width="6.6640625" style="74" customWidth="1"/>
    <col min="9209" max="9209" width="20.6640625" style="74" customWidth="1"/>
    <col min="9210" max="9212" width="3.6640625" style="74" customWidth="1"/>
    <col min="9213" max="9213" width="6.6640625" style="74" customWidth="1"/>
    <col min="9214" max="9214" width="20.6640625" style="74" customWidth="1"/>
    <col min="9215" max="9462" width="8.6640625" style="74"/>
    <col min="9463" max="9464" width="6.6640625" style="74" customWidth="1"/>
    <col min="9465" max="9465" width="20.6640625" style="74" customWidth="1"/>
    <col min="9466" max="9468" width="3.6640625" style="74" customWidth="1"/>
    <col min="9469" max="9469" width="6.6640625" style="74" customWidth="1"/>
    <col min="9470" max="9470" width="20.6640625" style="74" customWidth="1"/>
    <col min="9471" max="9718" width="8.6640625" style="74"/>
    <col min="9719" max="9720" width="6.6640625" style="74" customWidth="1"/>
    <col min="9721" max="9721" width="20.6640625" style="74" customWidth="1"/>
    <col min="9722" max="9724" width="3.6640625" style="74" customWidth="1"/>
    <col min="9725" max="9725" width="6.6640625" style="74" customWidth="1"/>
    <col min="9726" max="9726" width="20.6640625" style="74" customWidth="1"/>
    <col min="9727" max="9974" width="8.6640625" style="74"/>
    <col min="9975" max="9976" width="6.6640625" style="74" customWidth="1"/>
    <col min="9977" max="9977" width="20.6640625" style="74" customWidth="1"/>
    <col min="9978" max="9980" width="3.6640625" style="74" customWidth="1"/>
    <col min="9981" max="9981" width="6.6640625" style="74" customWidth="1"/>
    <col min="9982" max="9982" width="20.6640625" style="74" customWidth="1"/>
    <col min="9983" max="10230" width="8.6640625" style="74"/>
    <col min="10231" max="10232" width="6.6640625" style="74" customWidth="1"/>
    <col min="10233" max="10233" width="20.6640625" style="74" customWidth="1"/>
    <col min="10234" max="10236" width="3.6640625" style="74" customWidth="1"/>
    <col min="10237" max="10237" width="6.6640625" style="74" customWidth="1"/>
    <col min="10238" max="10238" width="20.6640625" style="74" customWidth="1"/>
    <col min="10239" max="10486" width="8.6640625" style="74"/>
    <col min="10487" max="10488" width="6.6640625" style="74" customWidth="1"/>
    <col min="10489" max="10489" width="20.6640625" style="74" customWidth="1"/>
    <col min="10490" max="10492" width="3.6640625" style="74" customWidth="1"/>
    <col min="10493" max="10493" width="6.6640625" style="74" customWidth="1"/>
    <col min="10494" max="10494" width="20.6640625" style="74" customWidth="1"/>
    <col min="10495" max="10742" width="8.6640625" style="74"/>
    <col min="10743" max="10744" width="6.6640625" style="74" customWidth="1"/>
    <col min="10745" max="10745" width="20.6640625" style="74" customWidth="1"/>
    <col min="10746" max="10748" width="3.6640625" style="74" customWidth="1"/>
    <col min="10749" max="10749" width="6.6640625" style="74" customWidth="1"/>
    <col min="10750" max="10750" width="20.6640625" style="74" customWidth="1"/>
    <col min="10751" max="10998" width="8.6640625" style="74"/>
    <col min="10999" max="11000" width="6.6640625" style="74" customWidth="1"/>
    <col min="11001" max="11001" width="20.6640625" style="74" customWidth="1"/>
    <col min="11002" max="11004" width="3.6640625" style="74" customWidth="1"/>
    <col min="11005" max="11005" width="6.6640625" style="74" customWidth="1"/>
    <col min="11006" max="11006" width="20.6640625" style="74" customWidth="1"/>
    <col min="11007" max="11254" width="8.6640625" style="74"/>
    <col min="11255" max="11256" width="6.6640625" style="74" customWidth="1"/>
    <col min="11257" max="11257" width="20.6640625" style="74" customWidth="1"/>
    <col min="11258" max="11260" width="3.6640625" style="74" customWidth="1"/>
    <col min="11261" max="11261" width="6.6640625" style="74" customWidth="1"/>
    <col min="11262" max="11262" width="20.6640625" style="74" customWidth="1"/>
    <col min="11263" max="11510" width="8.6640625" style="74"/>
    <col min="11511" max="11512" width="6.6640625" style="74" customWidth="1"/>
    <col min="11513" max="11513" width="20.6640625" style="74" customWidth="1"/>
    <col min="11514" max="11516" width="3.6640625" style="74" customWidth="1"/>
    <col min="11517" max="11517" width="6.6640625" style="74" customWidth="1"/>
    <col min="11518" max="11518" width="20.6640625" style="74" customWidth="1"/>
    <col min="11519" max="11766" width="8.6640625" style="74"/>
    <col min="11767" max="11768" width="6.6640625" style="74" customWidth="1"/>
    <col min="11769" max="11769" width="20.6640625" style="74" customWidth="1"/>
    <col min="11770" max="11772" width="3.6640625" style="74" customWidth="1"/>
    <col min="11773" max="11773" width="6.6640625" style="74" customWidth="1"/>
    <col min="11774" max="11774" width="20.6640625" style="74" customWidth="1"/>
    <col min="11775" max="12022" width="8.6640625" style="74"/>
    <col min="12023" max="12024" width="6.6640625" style="74" customWidth="1"/>
    <col min="12025" max="12025" width="20.6640625" style="74" customWidth="1"/>
    <col min="12026" max="12028" width="3.6640625" style="74" customWidth="1"/>
    <col min="12029" max="12029" width="6.6640625" style="74" customWidth="1"/>
    <col min="12030" max="12030" width="20.6640625" style="74" customWidth="1"/>
    <col min="12031" max="12278" width="8.6640625" style="74"/>
    <col min="12279" max="12280" width="6.6640625" style="74" customWidth="1"/>
    <col min="12281" max="12281" width="20.6640625" style="74" customWidth="1"/>
    <col min="12282" max="12284" width="3.6640625" style="74" customWidth="1"/>
    <col min="12285" max="12285" width="6.6640625" style="74" customWidth="1"/>
    <col min="12286" max="12286" width="20.6640625" style="74" customWidth="1"/>
    <col min="12287" max="12534" width="8.6640625" style="74"/>
    <col min="12535" max="12536" width="6.6640625" style="74" customWidth="1"/>
    <col min="12537" max="12537" width="20.6640625" style="74" customWidth="1"/>
    <col min="12538" max="12540" width="3.6640625" style="74" customWidth="1"/>
    <col min="12541" max="12541" width="6.6640625" style="74" customWidth="1"/>
    <col min="12542" max="12542" width="20.6640625" style="74" customWidth="1"/>
    <col min="12543" max="12790" width="8.6640625" style="74"/>
    <col min="12791" max="12792" width="6.6640625" style="74" customWidth="1"/>
    <col min="12793" max="12793" width="20.6640625" style="74" customWidth="1"/>
    <col min="12794" max="12796" width="3.6640625" style="74" customWidth="1"/>
    <col min="12797" max="12797" width="6.6640625" style="74" customWidth="1"/>
    <col min="12798" max="12798" width="20.6640625" style="74" customWidth="1"/>
    <col min="12799" max="13046" width="8.6640625" style="74"/>
    <col min="13047" max="13048" width="6.6640625" style="74" customWidth="1"/>
    <col min="13049" max="13049" width="20.6640625" style="74" customWidth="1"/>
    <col min="13050" max="13052" width="3.6640625" style="74" customWidth="1"/>
    <col min="13053" max="13053" width="6.6640625" style="74" customWidth="1"/>
    <col min="13054" max="13054" width="20.6640625" style="74" customWidth="1"/>
    <col min="13055" max="13302" width="8.6640625" style="74"/>
    <col min="13303" max="13304" width="6.6640625" style="74" customWidth="1"/>
    <col min="13305" max="13305" width="20.6640625" style="74" customWidth="1"/>
    <col min="13306" max="13308" width="3.6640625" style="74" customWidth="1"/>
    <col min="13309" max="13309" width="6.6640625" style="74" customWidth="1"/>
    <col min="13310" max="13310" width="20.6640625" style="74" customWidth="1"/>
    <col min="13311" max="13558" width="8.6640625" style="74"/>
    <col min="13559" max="13560" width="6.6640625" style="74" customWidth="1"/>
    <col min="13561" max="13561" width="20.6640625" style="74" customWidth="1"/>
    <col min="13562" max="13564" width="3.6640625" style="74" customWidth="1"/>
    <col min="13565" max="13565" width="6.6640625" style="74" customWidth="1"/>
    <col min="13566" max="13566" width="20.6640625" style="74" customWidth="1"/>
    <col min="13567" max="13814" width="8.6640625" style="74"/>
    <col min="13815" max="13816" width="6.6640625" style="74" customWidth="1"/>
    <col min="13817" max="13817" width="20.6640625" style="74" customWidth="1"/>
    <col min="13818" max="13820" width="3.6640625" style="74" customWidth="1"/>
    <col min="13821" max="13821" width="6.6640625" style="74" customWidth="1"/>
    <col min="13822" max="13822" width="20.6640625" style="74" customWidth="1"/>
    <col min="13823" max="14070" width="8.6640625" style="74"/>
    <col min="14071" max="14072" width="6.6640625" style="74" customWidth="1"/>
    <col min="14073" max="14073" width="20.6640625" style="74" customWidth="1"/>
    <col min="14074" max="14076" width="3.6640625" style="74" customWidth="1"/>
    <col min="14077" max="14077" width="6.6640625" style="74" customWidth="1"/>
    <col min="14078" max="14078" width="20.6640625" style="74" customWidth="1"/>
    <col min="14079" max="14326" width="8.6640625" style="74"/>
    <col min="14327" max="14328" width="6.6640625" style="74" customWidth="1"/>
    <col min="14329" max="14329" width="20.6640625" style="74" customWidth="1"/>
    <col min="14330" max="14332" width="3.6640625" style="74" customWidth="1"/>
    <col min="14333" max="14333" width="6.6640625" style="74" customWidth="1"/>
    <col min="14334" max="14334" width="20.6640625" style="74" customWidth="1"/>
    <col min="14335" max="14582" width="8.6640625" style="74"/>
    <col min="14583" max="14584" width="6.6640625" style="74" customWidth="1"/>
    <col min="14585" max="14585" width="20.6640625" style="74" customWidth="1"/>
    <col min="14586" max="14588" width="3.6640625" style="74" customWidth="1"/>
    <col min="14589" max="14589" width="6.6640625" style="74" customWidth="1"/>
    <col min="14590" max="14590" width="20.6640625" style="74" customWidth="1"/>
    <col min="14591" max="14838" width="8.6640625" style="74"/>
    <col min="14839" max="14840" width="6.6640625" style="74" customWidth="1"/>
    <col min="14841" max="14841" width="20.6640625" style="74" customWidth="1"/>
    <col min="14842" max="14844" width="3.6640625" style="74" customWidth="1"/>
    <col min="14845" max="14845" width="6.6640625" style="74" customWidth="1"/>
    <col min="14846" max="14846" width="20.6640625" style="74" customWidth="1"/>
    <col min="14847" max="15094" width="8.6640625" style="74"/>
    <col min="15095" max="15096" width="6.6640625" style="74" customWidth="1"/>
    <col min="15097" max="15097" width="20.6640625" style="74" customWidth="1"/>
    <col min="15098" max="15100" width="3.6640625" style="74" customWidth="1"/>
    <col min="15101" max="15101" width="6.6640625" style="74" customWidth="1"/>
    <col min="15102" max="15102" width="20.6640625" style="74" customWidth="1"/>
    <col min="15103" max="15350" width="8.6640625" style="74"/>
    <col min="15351" max="15352" width="6.6640625" style="74" customWidth="1"/>
    <col min="15353" max="15353" width="20.6640625" style="74" customWidth="1"/>
    <col min="15354" max="15356" width="3.6640625" style="74" customWidth="1"/>
    <col min="15357" max="15357" width="6.6640625" style="74" customWidth="1"/>
    <col min="15358" max="15358" width="20.6640625" style="74" customWidth="1"/>
    <col min="15359" max="15606" width="8.6640625" style="74"/>
    <col min="15607" max="15608" width="6.6640625" style="74" customWidth="1"/>
    <col min="15609" max="15609" width="20.6640625" style="74" customWidth="1"/>
    <col min="15610" max="15612" width="3.6640625" style="74" customWidth="1"/>
    <col min="15613" max="15613" width="6.6640625" style="74" customWidth="1"/>
    <col min="15614" max="15614" width="20.6640625" style="74" customWidth="1"/>
    <col min="15615" max="15862" width="8.6640625" style="74"/>
    <col min="15863" max="15864" width="6.6640625" style="74" customWidth="1"/>
    <col min="15865" max="15865" width="20.6640625" style="74" customWidth="1"/>
    <col min="15866" max="15868" width="3.6640625" style="74" customWidth="1"/>
    <col min="15869" max="15869" width="6.6640625" style="74" customWidth="1"/>
    <col min="15870" max="15870" width="20.6640625" style="74" customWidth="1"/>
    <col min="15871" max="16118" width="8.6640625" style="74"/>
    <col min="16119" max="16120" width="6.6640625" style="74" customWidth="1"/>
    <col min="16121" max="16121" width="20.6640625" style="74" customWidth="1"/>
    <col min="16122" max="16124" width="3.6640625" style="74" customWidth="1"/>
    <col min="16125" max="16125" width="6.6640625" style="74" customWidth="1"/>
    <col min="16126" max="16126" width="20.6640625" style="74" customWidth="1"/>
    <col min="16127" max="16384" width="8.6640625" style="74"/>
  </cols>
  <sheetData>
    <row r="1" spans="1:8" s="293" customFormat="1" ht="39" customHeight="1">
      <c r="A1" s="337" t="s">
        <v>210</v>
      </c>
      <c r="B1" s="337"/>
      <c r="C1" s="337"/>
      <c r="D1" s="337"/>
      <c r="E1" s="337"/>
      <c r="F1" s="337"/>
      <c r="G1" s="337"/>
      <c r="H1" s="337"/>
    </row>
    <row r="2" spans="1:8" ht="12" customHeight="1" thickBot="1">
      <c r="A2" s="338"/>
      <c r="B2" s="338"/>
      <c r="C2" s="338"/>
      <c r="D2" s="338"/>
      <c r="E2" s="338"/>
      <c r="F2" s="338"/>
      <c r="G2" s="338"/>
      <c r="H2" s="338"/>
    </row>
    <row r="3" spans="1:8" s="296" customFormat="1" ht="22" customHeight="1" thickBot="1">
      <c r="A3" s="335" t="s">
        <v>211</v>
      </c>
      <c r="B3" s="339"/>
      <c r="C3" s="294" t="s">
        <v>221</v>
      </c>
      <c r="D3" s="295"/>
      <c r="E3" s="335" t="s">
        <v>213</v>
      </c>
      <c r="F3" s="335"/>
      <c r="G3" s="335"/>
      <c r="H3" s="294" t="s">
        <v>57</v>
      </c>
    </row>
    <row r="4" spans="1:8" s="296" customFormat="1" ht="22" customHeight="1" thickBot="1">
      <c r="A4" s="335" t="s">
        <v>214</v>
      </c>
      <c r="B4" s="339"/>
      <c r="C4" s="294" t="s">
        <v>34</v>
      </c>
      <c r="D4" s="295"/>
      <c r="E4" s="335" t="s">
        <v>215</v>
      </c>
      <c r="F4" s="335"/>
      <c r="G4" s="335"/>
      <c r="H4" s="297" t="s">
        <v>230</v>
      </c>
    </row>
    <row r="5" spans="1:8" s="296" customFormat="1" ht="22" customHeight="1" thickBot="1">
      <c r="A5" s="335" t="s">
        <v>216</v>
      </c>
      <c r="B5" s="339"/>
      <c r="C5" s="294" t="s">
        <v>692</v>
      </c>
      <c r="D5" s="295"/>
      <c r="E5" s="335" t="s">
        <v>217</v>
      </c>
      <c r="F5" s="335"/>
      <c r="G5" s="335"/>
      <c r="H5" s="294" t="s">
        <v>192</v>
      </c>
    </row>
    <row r="6" spans="1:8" s="296" customFormat="1" ht="22" customHeight="1" thickBot="1">
      <c r="A6" s="335" t="s">
        <v>219</v>
      </c>
      <c r="B6" s="339"/>
      <c r="C6" s="294" t="s">
        <v>73</v>
      </c>
      <c r="D6" s="295"/>
      <c r="E6" s="335" t="s">
        <v>220</v>
      </c>
      <c r="F6" s="335"/>
      <c r="G6" s="335"/>
      <c r="H6" s="294" t="s">
        <v>521</v>
      </c>
    </row>
    <row r="7" spans="1:8" s="296" customFormat="1" ht="22" customHeight="1" thickBot="1">
      <c r="A7" s="336"/>
      <c r="B7" s="336"/>
      <c r="C7" s="336"/>
      <c r="D7" s="336"/>
      <c r="E7" s="336"/>
      <c r="F7" s="336"/>
      <c r="G7" s="336"/>
      <c r="H7" s="336"/>
    </row>
    <row r="8" spans="1:8" s="296" customFormat="1" ht="22" customHeight="1" thickBot="1">
      <c r="A8" s="335" t="s">
        <v>222</v>
      </c>
      <c r="B8" s="335"/>
      <c r="C8" s="297" t="s">
        <v>212</v>
      </c>
      <c r="D8" s="295"/>
      <c r="E8" s="335" t="s">
        <v>223</v>
      </c>
      <c r="F8" s="335"/>
      <c r="G8" s="335"/>
      <c r="H8" s="294" t="s">
        <v>42</v>
      </c>
    </row>
    <row r="9" spans="1:8" s="296" customFormat="1" ht="22" customHeight="1" thickBot="1">
      <c r="A9" s="335" t="s">
        <v>224</v>
      </c>
      <c r="B9" s="335"/>
      <c r="C9" s="297" t="s">
        <v>218</v>
      </c>
      <c r="D9" s="295"/>
      <c r="E9" s="335" t="s">
        <v>225</v>
      </c>
      <c r="F9" s="335"/>
      <c r="G9" s="335"/>
      <c r="H9" s="297" t="s">
        <v>111</v>
      </c>
    </row>
    <row r="10" spans="1:8" s="296" customFormat="1" ht="22" customHeight="1" thickBot="1">
      <c r="A10" s="335" t="s">
        <v>226</v>
      </c>
      <c r="B10" s="335"/>
      <c r="C10" s="297" t="s">
        <v>119</v>
      </c>
      <c r="D10" s="295"/>
      <c r="E10" s="335" t="s">
        <v>228</v>
      </c>
      <c r="F10" s="335"/>
      <c r="G10" s="335"/>
      <c r="H10" s="294" t="s">
        <v>8</v>
      </c>
    </row>
    <row r="11" spans="1:8" s="296" customFormat="1" ht="22" customHeight="1" thickBot="1">
      <c r="A11" s="335" t="s">
        <v>229</v>
      </c>
      <c r="B11" s="335"/>
      <c r="C11" s="294" t="s">
        <v>126</v>
      </c>
      <c r="D11" s="295"/>
      <c r="E11" s="335" t="s">
        <v>231</v>
      </c>
      <c r="F11" s="335"/>
      <c r="G11" s="335"/>
      <c r="H11" s="294" t="s">
        <v>694</v>
      </c>
    </row>
    <row r="12" spans="1:8" s="296" customFormat="1" ht="22" customHeight="1" thickBot="1">
      <c r="A12" s="336"/>
      <c r="B12" s="336"/>
      <c r="C12" s="336"/>
      <c r="D12" s="336"/>
      <c r="E12" s="336"/>
      <c r="F12" s="336"/>
      <c r="G12" s="336"/>
      <c r="H12" s="336"/>
    </row>
    <row r="13" spans="1:8" s="296" customFormat="1" ht="22" customHeight="1" thickBot="1">
      <c r="A13" s="335" t="s">
        <v>232</v>
      </c>
      <c r="B13" s="335"/>
      <c r="C13" s="297" t="s">
        <v>205</v>
      </c>
      <c r="D13" s="295"/>
      <c r="E13" s="335" t="s">
        <v>279</v>
      </c>
      <c r="F13" s="335"/>
      <c r="G13" s="335"/>
      <c r="H13" s="294" t="s">
        <v>140</v>
      </c>
    </row>
    <row r="14" spans="1:8" s="296" customFormat="1" ht="22" customHeight="1" thickBot="1">
      <c r="A14" s="335" t="s">
        <v>233</v>
      </c>
      <c r="B14" s="335"/>
      <c r="C14" s="294" t="s">
        <v>699</v>
      </c>
      <c r="D14" s="295"/>
      <c r="E14" s="335" t="s">
        <v>280</v>
      </c>
      <c r="F14" s="335"/>
      <c r="G14" s="335"/>
      <c r="H14" s="294" t="s">
        <v>265</v>
      </c>
    </row>
    <row r="15" spans="1:8" s="296" customFormat="1" ht="22" customHeight="1" thickBot="1">
      <c r="A15" s="335" t="s">
        <v>234</v>
      </c>
      <c r="B15" s="335"/>
      <c r="C15" s="297" t="s">
        <v>227</v>
      </c>
      <c r="D15" s="295"/>
      <c r="E15" s="335" t="s">
        <v>281</v>
      </c>
      <c r="F15" s="335"/>
      <c r="G15" s="335"/>
      <c r="H15" s="294" t="s">
        <v>693</v>
      </c>
    </row>
    <row r="16" spans="1:8" s="296" customFormat="1" ht="22" customHeight="1" thickBot="1">
      <c r="A16" s="336"/>
      <c r="B16" s="336"/>
      <c r="C16" s="336"/>
      <c r="D16" s="336"/>
      <c r="E16" s="336"/>
      <c r="F16" s="336"/>
      <c r="G16" s="336"/>
      <c r="H16" s="336"/>
    </row>
    <row r="17" spans="1:8" s="296" customFormat="1" ht="22" customHeight="1" thickBot="1">
      <c r="A17" s="335" t="s">
        <v>282</v>
      </c>
      <c r="B17" s="335"/>
      <c r="C17" s="297" t="s">
        <v>204</v>
      </c>
      <c r="D17" s="295"/>
      <c r="E17" s="336"/>
      <c r="F17" s="336"/>
      <c r="G17" s="336"/>
      <c r="H17" s="298"/>
    </row>
    <row r="18" spans="1:8" s="296" customFormat="1" ht="22" customHeight="1" thickBot="1">
      <c r="A18" s="335" t="s">
        <v>283</v>
      </c>
      <c r="B18" s="335"/>
      <c r="C18" s="294" t="s">
        <v>65</v>
      </c>
      <c r="D18" s="295"/>
      <c r="E18" s="336"/>
      <c r="F18" s="336"/>
      <c r="G18" s="336"/>
      <c r="H18" s="298"/>
    </row>
    <row r="19" spans="1:8" s="296" customFormat="1" ht="22" customHeight="1" thickBot="1">
      <c r="A19" s="335" t="s">
        <v>284</v>
      </c>
      <c r="B19" s="335"/>
      <c r="C19" s="294" t="s">
        <v>691</v>
      </c>
      <c r="D19" s="295"/>
      <c r="E19" s="336"/>
      <c r="F19" s="336"/>
      <c r="G19" s="336"/>
      <c r="H19" s="298"/>
    </row>
  </sheetData>
  <mergeCells count="33">
    <mergeCell ref="A8:B8"/>
    <mergeCell ref="E8:G8"/>
    <mergeCell ref="A1:H1"/>
    <mergeCell ref="A2:H2"/>
    <mergeCell ref="A3:B3"/>
    <mergeCell ref="E3:G3"/>
    <mergeCell ref="A4:B4"/>
    <mergeCell ref="E4:G4"/>
    <mergeCell ref="A5:B5"/>
    <mergeCell ref="E5:G5"/>
    <mergeCell ref="A6:B6"/>
    <mergeCell ref="E6:G6"/>
    <mergeCell ref="A7:H7"/>
    <mergeCell ref="A9:B9"/>
    <mergeCell ref="E9:G9"/>
    <mergeCell ref="A10:B10"/>
    <mergeCell ref="E10:G10"/>
    <mergeCell ref="A11:B11"/>
    <mergeCell ref="E11:G11"/>
    <mergeCell ref="A19:B19"/>
    <mergeCell ref="E19:G19"/>
    <mergeCell ref="A12:H12"/>
    <mergeCell ref="A13:B13"/>
    <mergeCell ref="E13:G13"/>
    <mergeCell ref="A14:B14"/>
    <mergeCell ref="E14:G14"/>
    <mergeCell ref="A15:B15"/>
    <mergeCell ref="E15:G15"/>
    <mergeCell ref="A16:H16"/>
    <mergeCell ref="A17:B17"/>
    <mergeCell ref="E17:G17"/>
    <mergeCell ref="A18:B18"/>
    <mergeCell ref="E18:G18"/>
  </mergeCells>
  <phoneticPr fontId="1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068F-E3C2-4C8A-BE27-D815F9F2E1AB}">
  <sheetPr>
    <pageSetUpPr fitToPage="1"/>
  </sheetPr>
  <dimension ref="A1:L85"/>
  <sheetViews>
    <sheetView zoomScale="75" zoomScaleNormal="75" workbookViewId="0">
      <selection sqref="A1:K1"/>
    </sheetView>
  </sheetViews>
  <sheetFormatPr baseColWidth="10" defaultColWidth="8.83203125" defaultRowHeight="14"/>
  <cols>
    <col min="1" max="1" width="22.83203125" style="89" customWidth="1"/>
    <col min="2" max="9" width="10" style="89" customWidth="1"/>
    <col min="10" max="12" width="10.6640625" style="89" customWidth="1"/>
    <col min="13" max="231" width="8.6640625" style="89"/>
    <col min="232" max="232" width="22.83203125" style="89" customWidth="1"/>
    <col min="233" max="240" width="10" style="89" customWidth="1"/>
    <col min="241" max="243" width="10.6640625" style="89" customWidth="1"/>
    <col min="244" max="249" width="8.6640625" style="89"/>
    <col min="250" max="250" width="20.5" style="89" customWidth="1"/>
    <col min="251" max="487" width="8.6640625" style="89"/>
    <col min="488" max="488" width="22.83203125" style="89" customWidth="1"/>
    <col min="489" max="496" width="10" style="89" customWidth="1"/>
    <col min="497" max="499" width="10.6640625" style="89" customWidth="1"/>
    <col min="500" max="505" width="8.6640625" style="89"/>
    <col min="506" max="506" width="20.5" style="89" customWidth="1"/>
    <col min="507" max="743" width="8.6640625" style="89"/>
    <col min="744" max="744" width="22.83203125" style="89" customWidth="1"/>
    <col min="745" max="752" width="10" style="89" customWidth="1"/>
    <col min="753" max="755" width="10.6640625" style="89" customWidth="1"/>
    <col min="756" max="761" width="8.6640625" style="89"/>
    <col min="762" max="762" width="20.5" style="89" customWidth="1"/>
    <col min="763" max="999" width="8.6640625" style="89"/>
    <col min="1000" max="1000" width="22.83203125" style="89" customWidth="1"/>
    <col min="1001" max="1008" width="10" style="89" customWidth="1"/>
    <col min="1009" max="1011" width="10.6640625" style="89" customWidth="1"/>
    <col min="1012" max="1017" width="8.6640625" style="89"/>
    <col min="1018" max="1018" width="20.5" style="89" customWidth="1"/>
    <col min="1019" max="1255" width="8.6640625" style="89"/>
    <col min="1256" max="1256" width="22.83203125" style="89" customWidth="1"/>
    <col min="1257" max="1264" width="10" style="89" customWidth="1"/>
    <col min="1265" max="1267" width="10.6640625" style="89" customWidth="1"/>
    <col min="1268" max="1273" width="8.6640625" style="89"/>
    <col min="1274" max="1274" width="20.5" style="89" customWidth="1"/>
    <col min="1275" max="1511" width="8.6640625" style="89"/>
    <col min="1512" max="1512" width="22.83203125" style="89" customWidth="1"/>
    <col min="1513" max="1520" width="10" style="89" customWidth="1"/>
    <col min="1521" max="1523" width="10.6640625" style="89" customWidth="1"/>
    <col min="1524" max="1529" width="8.6640625" style="89"/>
    <col min="1530" max="1530" width="20.5" style="89" customWidth="1"/>
    <col min="1531" max="1767" width="8.6640625" style="89"/>
    <col min="1768" max="1768" width="22.83203125" style="89" customWidth="1"/>
    <col min="1769" max="1776" width="10" style="89" customWidth="1"/>
    <col min="1777" max="1779" width="10.6640625" style="89" customWidth="1"/>
    <col min="1780" max="1785" width="8.6640625" style="89"/>
    <col min="1786" max="1786" width="20.5" style="89" customWidth="1"/>
    <col min="1787" max="2023" width="8.6640625" style="89"/>
    <col min="2024" max="2024" width="22.83203125" style="89" customWidth="1"/>
    <col min="2025" max="2032" width="10" style="89" customWidth="1"/>
    <col min="2033" max="2035" width="10.6640625" style="89" customWidth="1"/>
    <col min="2036" max="2041" width="8.6640625" style="89"/>
    <col min="2042" max="2042" width="20.5" style="89" customWidth="1"/>
    <col min="2043" max="2279" width="8.6640625" style="89"/>
    <col min="2280" max="2280" width="22.83203125" style="89" customWidth="1"/>
    <col min="2281" max="2288" width="10" style="89" customWidth="1"/>
    <col min="2289" max="2291" width="10.6640625" style="89" customWidth="1"/>
    <col min="2292" max="2297" width="8.6640625" style="89"/>
    <col min="2298" max="2298" width="20.5" style="89" customWidth="1"/>
    <col min="2299" max="2535" width="8.6640625" style="89"/>
    <col min="2536" max="2536" width="22.83203125" style="89" customWidth="1"/>
    <col min="2537" max="2544" width="10" style="89" customWidth="1"/>
    <col min="2545" max="2547" width="10.6640625" style="89" customWidth="1"/>
    <col min="2548" max="2553" width="8.6640625" style="89"/>
    <col min="2554" max="2554" width="20.5" style="89" customWidth="1"/>
    <col min="2555" max="2791" width="8.6640625" style="89"/>
    <col min="2792" max="2792" width="22.83203125" style="89" customWidth="1"/>
    <col min="2793" max="2800" width="10" style="89" customWidth="1"/>
    <col min="2801" max="2803" width="10.6640625" style="89" customWidth="1"/>
    <col min="2804" max="2809" width="8.6640625" style="89"/>
    <col min="2810" max="2810" width="20.5" style="89" customWidth="1"/>
    <col min="2811" max="3047" width="8.6640625" style="89"/>
    <col min="3048" max="3048" width="22.83203125" style="89" customWidth="1"/>
    <col min="3049" max="3056" width="10" style="89" customWidth="1"/>
    <col min="3057" max="3059" width="10.6640625" style="89" customWidth="1"/>
    <col min="3060" max="3065" width="8.6640625" style="89"/>
    <col min="3066" max="3066" width="20.5" style="89" customWidth="1"/>
    <col min="3067" max="3303" width="8.6640625" style="89"/>
    <col min="3304" max="3304" width="22.83203125" style="89" customWidth="1"/>
    <col min="3305" max="3312" width="10" style="89" customWidth="1"/>
    <col min="3313" max="3315" width="10.6640625" style="89" customWidth="1"/>
    <col min="3316" max="3321" width="8.6640625" style="89"/>
    <col min="3322" max="3322" width="20.5" style="89" customWidth="1"/>
    <col min="3323" max="3559" width="8.6640625" style="89"/>
    <col min="3560" max="3560" width="22.83203125" style="89" customWidth="1"/>
    <col min="3561" max="3568" width="10" style="89" customWidth="1"/>
    <col min="3569" max="3571" width="10.6640625" style="89" customWidth="1"/>
    <col min="3572" max="3577" width="8.6640625" style="89"/>
    <col min="3578" max="3578" width="20.5" style="89" customWidth="1"/>
    <col min="3579" max="3815" width="8.6640625" style="89"/>
    <col min="3816" max="3816" width="22.83203125" style="89" customWidth="1"/>
    <col min="3817" max="3824" width="10" style="89" customWidth="1"/>
    <col min="3825" max="3827" width="10.6640625" style="89" customWidth="1"/>
    <col min="3828" max="3833" width="8.6640625" style="89"/>
    <col min="3834" max="3834" width="20.5" style="89" customWidth="1"/>
    <col min="3835" max="4071" width="8.6640625" style="89"/>
    <col min="4072" max="4072" width="22.83203125" style="89" customWidth="1"/>
    <col min="4073" max="4080" width="10" style="89" customWidth="1"/>
    <col min="4081" max="4083" width="10.6640625" style="89" customWidth="1"/>
    <col min="4084" max="4089" width="8.6640625" style="89"/>
    <col min="4090" max="4090" width="20.5" style="89" customWidth="1"/>
    <col min="4091" max="4327" width="8.6640625" style="89"/>
    <col min="4328" max="4328" width="22.83203125" style="89" customWidth="1"/>
    <col min="4329" max="4336" width="10" style="89" customWidth="1"/>
    <col min="4337" max="4339" width="10.6640625" style="89" customWidth="1"/>
    <col min="4340" max="4345" width="8.6640625" style="89"/>
    <col min="4346" max="4346" width="20.5" style="89" customWidth="1"/>
    <col min="4347" max="4583" width="8.6640625" style="89"/>
    <col min="4584" max="4584" width="22.83203125" style="89" customWidth="1"/>
    <col min="4585" max="4592" width="10" style="89" customWidth="1"/>
    <col min="4593" max="4595" width="10.6640625" style="89" customWidth="1"/>
    <col min="4596" max="4601" width="8.6640625" style="89"/>
    <col min="4602" max="4602" width="20.5" style="89" customWidth="1"/>
    <col min="4603" max="4839" width="8.6640625" style="89"/>
    <col min="4840" max="4840" width="22.83203125" style="89" customWidth="1"/>
    <col min="4841" max="4848" width="10" style="89" customWidth="1"/>
    <col min="4849" max="4851" width="10.6640625" style="89" customWidth="1"/>
    <col min="4852" max="4857" width="8.6640625" style="89"/>
    <col min="4858" max="4858" width="20.5" style="89" customWidth="1"/>
    <col min="4859" max="5095" width="8.6640625" style="89"/>
    <col min="5096" max="5096" width="22.83203125" style="89" customWidth="1"/>
    <col min="5097" max="5104" width="10" style="89" customWidth="1"/>
    <col min="5105" max="5107" width="10.6640625" style="89" customWidth="1"/>
    <col min="5108" max="5113" width="8.6640625" style="89"/>
    <col min="5114" max="5114" width="20.5" style="89" customWidth="1"/>
    <col min="5115" max="5351" width="8.6640625" style="89"/>
    <col min="5352" max="5352" width="22.83203125" style="89" customWidth="1"/>
    <col min="5353" max="5360" width="10" style="89" customWidth="1"/>
    <col min="5361" max="5363" width="10.6640625" style="89" customWidth="1"/>
    <col min="5364" max="5369" width="8.6640625" style="89"/>
    <col min="5370" max="5370" width="20.5" style="89" customWidth="1"/>
    <col min="5371" max="5607" width="8.6640625" style="89"/>
    <col min="5608" max="5608" width="22.83203125" style="89" customWidth="1"/>
    <col min="5609" max="5616" width="10" style="89" customWidth="1"/>
    <col min="5617" max="5619" width="10.6640625" style="89" customWidth="1"/>
    <col min="5620" max="5625" width="8.6640625" style="89"/>
    <col min="5626" max="5626" width="20.5" style="89" customWidth="1"/>
    <col min="5627" max="5863" width="8.6640625" style="89"/>
    <col min="5864" max="5864" width="22.83203125" style="89" customWidth="1"/>
    <col min="5865" max="5872" width="10" style="89" customWidth="1"/>
    <col min="5873" max="5875" width="10.6640625" style="89" customWidth="1"/>
    <col min="5876" max="5881" width="8.6640625" style="89"/>
    <col min="5882" max="5882" width="20.5" style="89" customWidth="1"/>
    <col min="5883" max="6119" width="8.6640625" style="89"/>
    <col min="6120" max="6120" width="22.83203125" style="89" customWidth="1"/>
    <col min="6121" max="6128" width="10" style="89" customWidth="1"/>
    <col min="6129" max="6131" width="10.6640625" style="89" customWidth="1"/>
    <col min="6132" max="6137" width="8.6640625" style="89"/>
    <col min="6138" max="6138" width="20.5" style="89" customWidth="1"/>
    <col min="6139" max="6375" width="8.6640625" style="89"/>
    <col min="6376" max="6376" width="22.83203125" style="89" customWidth="1"/>
    <col min="6377" max="6384" width="10" style="89" customWidth="1"/>
    <col min="6385" max="6387" width="10.6640625" style="89" customWidth="1"/>
    <col min="6388" max="6393" width="8.6640625" style="89"/>
    <col min="6394" max="6394" width="20.5" style="89" customWidth="1"/>
    <col min="6395" max="6631" width="8.6640625" style="89"/>
    <col min="6632" max="6632" width="22.83203125" style="89" customWidth="1"/>
    <col min="6633" max="6640" width="10" style="89" customWidth="1"/>
    <col min="6641" max="6643" width="10.6640625" style="89" customWidth="1"/>
    <col min="6644" max="6649" width="8.6640625" style="89"/>
    <col min="6650" max="6650" width="20.5" style="89" customWidth="1"/>
    <col min="6651" max="6887" width="8.6640625" style="89"/>
    <col min="6888" max="6888" width="22.83203125" style="89" customWidth="1"/>
    <col min="6889" max="6896" width="10" style="89" customWidth="1"/>
    <col min="6897" max="6899" width="10.6640625" style="89" customWidth="1"/>
    <col min="6900" max="6905" width="8.6640625" style="89"/>
    <col min="6906" max="6906" width="20.5" style="89" customWidth="1"/>
    <col min="6907" max="7143" width="8.6640625" style="89"/>
    <col min="7144" max="7144" width="22.83203125" style="89" customWidth="1"/>
    <col min="7145" max="7152" width="10" style="89" customWidth="1"/>
    <col min="7153" max="7155" width="10.6640625" style="89" customWidth="1"/>
    <col min="7156" max="7161" width="8.6640625" style="89"/>
    <col min="7162" max="7162" width="20.5" style="89" customWidth="1"/>
    <col min="7163" max="7399" width="8.6640625" style="89"/>
    <col min="7400" max="7400" width="22.83203125" style="89" customWidth="1"/>
    <col min="7401" max="7408" width="10" style="89" customWidth="1"/>
    <col min="7409" max="7411" width="10.6640625" style="89" customWidth="1"/>
    <col min="7412" max="7417" width="8.6640625" style="89"/>
    <col min="7418" max="7418" width="20.5" style="89" customWidth="1"/>
    <col min="7419" max="7655" width="8.6640625" style="89"/>
    <col min="7656" max="7656" width="22.83203125" style="89" customWidth="1"/>
    <col min="7657" max="7664" width="10" style="89" customWidth="1"/>
    <col min="7665" max="7667" width="10.6640625" style="89" customWidth="1"/>
    <col min="7668" max="7673" width="8.6640625" style="89"/>
    <col min="7674" max="7674" width="20.5" style="89" customWidth="1"/>
    <col min="7675" max="7911" width="8.6640625" style="89"/>
    <col min="7912" max="7912" width="22.83203125" style="89" customWidth="1"/>
    <col min="7913" max="7920" width="10" style="89" customWidth="1"/>
    <col min="7921" max="7923" width="10.6640625" style="89" customWidth="1"/>
    <col min="7924" max="7929" width="8.6640625" style="89"/>
    <col min="7930" max="7930" width="20.5" style="89" customWidth="1"/>
    <col min="7931" max="8167" width="8.6640625" style="89"/>
    <col min="8168" max="8168" width="22.83203125" style="89" customWidth="1"/>
    <col min="8169" max="8176" width="10" style="89" customWidth="1"/>
    <col min="8177" max="8179" width="10.6640625" style="89" customWidth="1"/>
    <col min="8180" max="8185" width="8.6640625" style="89"/>
    <col min="8186" max="8186" width="20.5" style="89" customWidth="1"/>
    <col min="8187" max="8423" width="8.6640625" style="89"/>
    <col min="8424" max="8424" width="22.83203125" style="89" customWidth="1"/>
    <col min="8425" max="8432" width="10" style="89" customWidth="1"/>
    <col min="8433" max="8435" width="10.6640625" style="89" customWidth="1"/>
    <col min="8436" max="8441" width="8.6640625" style="89"/>
    <col min="8442" max="8442" width="20.5" style="89" customWidth="1"/>
    <col min="8443" max="8679" width="8.6640625" style="89"/>
    <col min="8680" max="8680" width="22.83203125" style="89" customWidth="1"/>
    <col min="8681" max="8688" width="10" style="89" customWidth="1"/>
    <col min="8689" max="8691" width="10.6640625" style="89" customWidth="1"/>
    <col min="8692" max="8697" width="8.6640625" style="89"/>
    <col min="8698" max="8698" width="20.5" style="89" customWidth="1"/>
    <col min="8699" max="8935" width="8.6640625" style="89"/>
    <col min="8936" max="8936" width="22.83203125" style="89" customWidth="1"/>
    <col min="8937" max="8944" width="10" style="89" customWidth="1"/>
    <col min="8945" max="8947" width="10.6640625" style="89" customWidth="1"/>
    <col min="8948" max="8953" width="8.6640625" style="89"/>
    <col min="8954" max="8954" width="20.5" style="89" customWidth="1"/>
    <col min="8955" max="9191" width="8.6640625" style="89"/>
    <col min="9192" max="9192" width="22.83203125" style="89" customWidth="1"/>
    <col min="9193" max="9200" width="10" style="89" customWidth="1"/>
    <col min="9201" max="9203" width="10.6640625" style="89" customWidth="1"/>
    <col min="9204" max="9209" width="8.6640625" style="89"/>
    <col min="9210" max="9210" width="20.5" style="89" customWidth="1"/>
    <col min="9211" max="9447" width="8.6640625" style="89"/>
    <col min="9448" max="9448" width="22.83203125" style="89" customWidth="1"/>
    <col min="9449" max="9456" width="10" style="89" customWidth="1"/>
    <col min="9457" max="9459" width="10.6640625" style="89" customWidth="1"/>
    <col min="9460" max="9465" width="8.6640625" style="89"/>
    <col min="9466" max="9466" width="20.5" style="89" customWidth="1"/>
    <col min="9467" max="9703" width="8.6640625" style="89"/>
    <col min="9704" max="9704" width="22.83203125" style="89" customWidth="1"/>
    <col min="9705" max="9712" width="10" style="89" customWidth="1"/>
    <col min="9713" max="9715" width="10.6640625" style="89" customWidth="1"/>
    <col min="9716" max="9721" width="8.6640625" style="89"/>
    <col min="9722" max="9722" width="20.5" style="89" customWidth="1"/>
    <col min="9723" max="9959" width="8.6640625" style="89"/>
    <col min="9960" max="9960" width="22.83203125" style="89" customWidth="1"/>
    <col min="9961" max="9968" width="10" style="89" customWidth="1"/>
    <col min="9969" max="9971" width="10.6640625" style="89" customWidth="1"/>
    <col min="9972" max="9977" width="8.6640625" style="89"/>
    <col min="9978" max="9978" width="20.5" style="89" customWidth="1"/>
    <col min="9979" max="10215" width="8.6640625" style="89"/>
    <col min="10216" max="10216" width="22.83203125" style="89" customWidth="1"/>
    <col min="10217" max="10224" width="10" style="89" customWidth="1"/>
    <col min="10225" max="10227" width="10.6640625" style="89" customWidth="1"/>
    <col min="10228" max="10233" width="8.6640625" style="89"/>
    <col min="10234" max="10234" width="20.5" style="89" customWidth="1"/>
    <col min="10235" max="10471" width="8.6640625" style="89"/>
    <col min="10472" max="10472" width="22.83203125" style="89" customWidth="1"/>
    <col min="10473" max="10480" width="10" style="89" customWidth="1"/>
    <col min="10481" max="10483" width="10.6640625" style="89" customWidth="1"/>
    <col min="10484" max="10489" width="8.6640625" style="89"/>
    <col min="10490" max="10490" width="20.5" style="89" customWidth="1"/>
    <col min="10491" max="10727" width="8.6640625" style="89"/>
    <col min="10728" max="10728" width="22.83203125" style="89" customWidth="1"/>
    <col min="10729" max="10736" width="10" style="89" customWidth="1"/>
    <col min="10737" max="10739" width="10.6640625" style="89" customWidth="1"/>
    <col min="10740" max="10745" width="8.6640625" style="89"/>
    <col min="10746" max="10746" width="20.5" style="89" customWidth="1"/>
    <col min="10747" max="10983" width="8.6640625" style="89"/>
    <col min="10984" max="10984" width="22.83203125" style="89" customWidth="1"/>
    <col min="10985" max="10992" width="10" style="89" customWidth="1"/>
    <col min="10993" max="10995" width="10.6640625" style="89" customWidth="1"/>
    <col min="10996" max="11001" width="8.6640625" style="89"/>
    <col min="11002" max="11002" width="20.5" style="89" customWidth="1"/>
    <col min="11003" max="11239" width="8.6640625" style="89"/>
    <col min="11240" max="11240" width="22.83203125" style="89" customWidth="1"/>
    <col min="11241" max="11248" width="10" style="89" customWidth="1"/>
    <col min="11249" max="11251" width="10.6640625" style="89" customWidth="1"/>
    <col min="11252" max="11257" width="8.6640625" style="89"/>
    <col min="11258" max="11258" width="20.5" style="89" customWidth="1"/>
    <col min="11259" max="11495" width="8.6640625" style="89"/>
    <col min="11496" max="11496" width="22.83203125" style="89" customWidth="1"/>
    <col min="11497" max="11504" width="10" style="89" customWidth="1"/>
    <col min="11505" max="11507" width="10.6640625" style="89" customWidth="1"/>
    <col min="11508" max="11513" width="8.6640625" style="89"/>
    <col min="11514" max="11514" width="20.5" style="89" customWidth="1"/>
    <col min="11515" max="11751" width="8.6640625" style="89"/>
    <col min="11752" max="11752" width="22.83203125" style="89" customWidth="1"/>
    <col min="11753" max="11760" width="10" style="89" customWidth="1"/>
    <col min="11761" max="11763" width="10.6640625" style="89" customWidth="1"/>
    <col min="11764" max="11769" width="8.6640625" style="89"/>
    <col min="11770" max="11770" width="20.5" style="89" customWidth="1"/>
    <col min="11771" max="12007" width="8.6640625" style="89"/>
    <col min="12008" max="12008" width="22.83203125" style="89" customWidth="1"/>
    <col min="12009" max="12016" width="10" style="89" customWidth="1"/>
    <col min="12017" max="12019" width="10.6640625" style="89" customWidth="1"/>
    <col min="12020" max="12025" width="8.6640625" style="89"/>
    <col min="12026" max="12026" width="20.5" style="89" customWidth="1"/>
    <col min="12027" max="12263" width="8.6640625" style="89"/>
    <col min="12264" max="12264" width="22.83203125" style="89" customWidth="1"/>
    <col min="12265" max="12272" width="10" style="89" customWidth="1"/>
    <col min="12273" max="12275" width="10.6640625" style="89" customWidth="1"/>
    <col min="12276" max="12281" width="8.6640625" style="89"/>
    <col min="12282" max="12282" width="20.5" style="89" customWidth="1"/>
    <col min="12283" max="12519" width="8.6640625" style="89"/>
    <col min="12520" max="12520" width="22.83203125" style="89" customWidth="1"/>
    <col min="12521" max="12528" width="10" style="89" customWidth="1"/>
    <col min="12529" max="12531" width="10.6640625" style="89" customWidth="1"/>
    <col min="12532" max="12537" width="8.6640625" style="89"/>
    <col min="12538" max="12538" width="20.5" style="89" customWidth="1"/>
    <col min="12539" max="12775" width="8.6640625" style="89"/>
    <col min="12776" max="12776" width="22.83203125" style="89" customWidth="1"/>
    <col min="12777" max="12784" width="10" style="89" customWidth="1"/>
    <col min="12785" max="12787" width="10.6640625" style="89" customWidth="1"/>
    <col min="12788" max="12793" width="8.6640625" style="89"/>
    <col min="12794" max="12794" width="20.5" style="89" customWidth="1"/>
    <col min="12795" max="13031" width="8.6640625" style="89"/>
    <col min="13032" max="13032" width="22.83203125" style="89" customWidth="1"/>
    <col min="13033" max="13040" width="10" style="89" customWidth="1"/>
    <col min="13041" max="13043" width="10.6640625" style="89" customWidth="1"/>
    <col min="13044" max="13049" width="8.6640625" style="89"/>
    <col min="13050" max="13050" width="20.5" style="89" customWidth="1"/>
    <col min="13051" max="13287" width="8.6640625" style="89"/>
    <col min="13288" max="13288" width="22.83203125" style="89" customWidth="1"/>
    <col min="13289" max="13296" width="10" style="89" customWidth="1"/>
    <col min="13297" max="13299" width="10.6640625" style="89" customWidth="1"/>
    <col min="13300" max="13305" width="8.6640625" style="89"/>
    <col min="13306" max="13306" width="20.5" style="89" customWidth="1"/>
    <col min="13307" max="13543" width="8.6640625" style="89"/>
    <col min="13544" max="13544" width="22.83203125" style="89" customWidth="1"/>
    <col min="13545" max="13552" width="10" style="89" customWidth="1"/>
    <col min="13553" max="13555" width="10.6640625" style="89" customWidth="1"/>
    <col min="13556" max="13561" width="8.6640625" style="89"/>
    <col min="13562" max="13562" width="20.5" style="89" customWidth="1"/>
    <col min="13563" max="13799" width="8.6640625" style="89"/>
    <col min="13800" max="13800" width="22.83203125" style="89" customWidth="1"/>
    <col min="13801" max="13808" width="10" style="89" customWidth="1"/>
    <col min="13809" max="13811" width="10.6640625" style="89" customWidth="1"/>
    <col min="13812" max="13817" width="8.6640625" style="89"/>
    <col min="13818" max="13818" width="20.5" style="89" customWidth="1"/>
    <col min="13819" max="14055" width="8.6640625" style="89"/>
    <col min="14056" max="14056" width="22.83203125" style="89" customWidth="1"/>
    <col min="14057" max="14064" width="10" style="89" customWidth="1"/>
    <col min="14065" max="14067" width="10.6640625" style="89" customWidth="1"/>
    <col min="14068" max="14073" width="8.6640625" style="89"/>
    <col min="14074" max="14074" width="20.5" style="89" customWidth="1"/>
    <col min="14075" max="14311" width="8.6640625" style="89"/>
    <col min="14312" max="14312" width="22.83203125" style="89" customWidth="1"/>
    <col min="14313" max="14320" width="10" style="89" customWidth="1"/>
    <col min="14321" max="14323" width="10.6640625" style="89" customWidth="1"/>
    <col min="14324" max="14329" width="8.6640625" style="89"/>
    <col min="14330" max="14330" width="20.5" style="89" customWidth="1"/>
    <col min="14331" max="14567" width="8.6640625" style="89"/>
    <col min="14568" max="14568" width="22.83203125" style="89" customWidth="1"/>
    <col min="14569" max="14576" width="10" style="89" customWidth="1"/>
    <col min="14577" max="14579" width="10.6640625" style="89" customWidth="1"/>
    <col min="14580" max="14585" width="8.6640625" style="89"/>
    <col min="14586" max="14586" width="20.5" style="89" customWidth="1"/>
    <col min="14587" max="14823" width="8.6640625" style="89"/>
    <col min="14824" max="14824" width="22.83203125" style="89" customWidth="1"/>
    <col min="14825" max="14832" width="10" style="89" customWidth="1"/>
    <col min="14833" max="14835" width="10.6640625" style="89" customWidth="1"/>
    <col min="14836" max="14841" width="8.6640625" style="89"/>
    <col min="14842" max="14842" width="20.5" style="89" customWidth="1"/>
    <col min="14843" max="15079" width="8.6640625" style="89"/>
    <col min="15080" max="15080" width="22.83203125" style="89" customWidth="1"/>
    <col min="15081" max="15088" width="10" style="89" customWidth="1"/>
    <col min="15089" max="15091" width="10.6640625" style="89" customWidth="1"/>
    <col min="15092" max="15097" width="8.6640625" style="89"/>
    <col min="15098" max="15098" width="20.5" style="89" customWidth="1"/>
    <col min="15099" max="15335" width="8.6640625" style="89"/>
    <col min="15336" max="15336" width="22.83203125" style="89" customWidth="1"/>
    <col min="15337" max="15344" width="10" style="89" customWidth="1"/>
    <col min="15345" max="15347" width="10.6640625" style="89" customWidth="1"/>
    <col min="15348" max="15353" width="8.6640625" style="89"/>
    <col min="15354" max="15354" width="20.5" style="89" customWidth="1"/>
    <col min="15355" max="15591" width="8.6640625" style="89"/>
    <col min="15592" max="15592" width="22.83203125" style="89" customWidth="1"/>
    <col min="15593" max="15600" width="10" style="89" customWidth="1"/>
    <col min="15601" max="15603" width="10.6640625" style="89" customWidth="1"/>
    <col min="15604" max="15609" width="8.6640625" style="89"/>
    <col min="15610" max="15610" width="20.5" style="89" customWidth="1"/>
    <col min="15611" max="15847" width="8.6640625" style="89"/>
    <col min="15848" max="15848" width="22.83203125" style="89" customWidth="1"/>
    <col min="15849" max="15856" width="10" style="89" customWidth="1"/>
    <col min="15857" max="15859" width="10.6640625" style="89" customWidth="1"/>
    <col min="15860" max="15865" width="8.6640625" style="89"/>
    <col min="15866" max="15866" width="20.5" style="89" customWidth="1"/>
    <col min="15867" max="16103" width="8.6640625" style="89"/>
    <col min="16104" max="16104" width="22.83203125" style="89" customWidth="1"/>
    <col min="16105" max="16112" width="10" style="89" customWidth="1"/>
    <col min="16113" max="16115" width="10.6640625" style="89" customWidth="1"/>
    <col min="16116" max="16121" width="8.6640625" style="89"/>
    <col min="16122" max="16122" width="20.5" style="89" customWidth="1"/>
    <col min="16123" max="16384" width="8.6640625" style="89"/>
  </cols>
  <sheetData>
    <row r="1" spans="1:12" ht="39" customHeight="1">
      <c r="A1" s="384" t="s">
        <v>235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2" ht="27" customHeight="1" thickBot="1"/>
    <row r="3" spans="1:12" ht="15" customHeight="1">
      <c r="A3" s="385" t="s">
        <v>237</v>
      </c>
      <c r="B3" s="387" t="s">
        <v>211</v>
      </c>
      <c r="C3" s="387"/>
      <c r="D3" s="388" t="s">
        <v>238</v>
      </c>
      <c r="E3" s="389"/>
      <c r="F3" s="387" t="s">
        <v>239</v>
      </c>
      <c r="G3" s="389"/>
      <c r="H3" s="388" t="s">
        <v>240</v>
      </c>
      <c r="I3" s="387"/>
      <c r="J3" s="390" t="s">
        <v>241</v>
      </c>
      <c r="K3" s="392" t="s">
        <v>242</v>
      </c>
      <c r="L3" s="394" t="s">
        <v>243</v>
      </c>
    </row>
    <row r="4" spans="1:12" ht="15" customHeight="1">
      <c r="A4" s="386"/>
      <c r="B4" s="90" t="s">
        <v>244</v>
      </c>
      <c r="C4" s="91" t="s">
        <v>242</v>
      </c>
      <c r="D4" s="92" t="s">
        <v>244</v>
      </c>
      <c r="E4" s="93" t="s">
        <v>242</v>
      </c>
      <c r="F4" s="92" t="s">
        <v>244</v>
      </c>
      <c r="G4" s="93" t="s">
        <v>242</v>
      </c>
      <c r="H4" s="90" t="s">
        <v>244</v>
      </c>
      <c r="I4" s="91" t="s">
        <v>242</v>
      </c>
      <c r="J4" s="391"/>
      <c r="K4" s="393"/>
      <c r="L4" s="395"/>
    </row>
    <row r="5" spans="1:12" ht="18.75" customHeight="1">
      <c r="A5" s="201" t="s">
        <v>211</v>
      </c>
      <c r="B5" s="376"/>
      <c r="C5" s="350"/>
      <c r="D5" s="345" t="s">
        <v>245</v>
      </c>
      <c r="E5" s="347">
        <v>1</v>
      </c>
      <c r="F5" s="396" t="s">
        <v>236</v>
      </c>
      <c r="G5" s="347">
        <v>3</v>
      </c>
      <c r="H5" s="345" t="s">
        <v>245</v>
      </c>
      <c r="I5" s="347">
        <v>1</v>
      </c>
      <c r="J5" s="355">
        <v>1</v>
      </c>
      <c r="K5" s="353">
        <v>5</v>
      </c>
      <c r="L5" s="357">
        <v>3</v>
      </c>
    </row>
    <row r="6" spans="1:12" ht="30" customHeight="1">
      <c r="A6" s="206" t="s">
        <v>221</v>
      </c>
      <c r="B6" s="377"/>
      <c r="C6" s="378"/>
      <c r="D6" s="379"/>
      <c r="E6" s="380"/>
      <c r="F6" s="403"/>
      <c r="G6" s="380"/>
      <c r="H6" s="379"/>
      <c r="I6" s="380"/>
      <c r="J6" s="383"/>
      <c r="K6" s="381"/>
      <c r="L6" s="382"/>
    </row>
    <row r="7" spans="1:12" ht="18.75" customHeight="1">
      <c r="A7" s="203" t="s">
        <v>238</v>
      </c>
      <c r="B7" s="359" t="s">
        <v>236</v>
      </c>
      <c r="C7" s="361">
        <v>4</v>
      </c>
      <c r="D7" s="363"/>
      <c r="E7" s="364"/>
      <c r="F7" s="367" t="s">
        <v>236</v>
      </c>
      <c r="G7" s="361">
        <v>5</v>
      </c>
      <c r="H7" s="415" t="s">
        <v>245</v>
      </c>
      <c r="I7" s="361">
        <v>1</v>
      </c>
      <c r="J7" s="373">
        <v>2</v>
      </c>
      <c r="K7" s="369">
        <v>10</v>
      </c>
      <c r="L7" s="413">
        <v>2</v>
      </c>
    </row>
    <row r="8" spans="1:12" ht="30" customHeight="1">
      <c r="A8" s="204" t="s">
        <v>34</v>
      </c>
      <c r="B8" s="360"/>
      <c r="C8" s="362"/>
      <c r="D8" s="365"/>
      <c r="E8" s="366"/>
      <c r="F8" s="368"/>
      <c r="G8" s="362"/>
      <c r="H8" s="416"/>
      <c r="I8" s="362"/>
      <c r="J8" s="374"/>
      <c r="K8" s="370"/>
      <c r="L8" s="414"/>
    </row>
    <row r="9" spans="1:12" ht="18.75" customHeight="1">
      <c r="A9" s="201" t="s">
        <v>239</v>
      </c>
      <c r="B9" s="341" t="s">
        <v>245</v>
      </c>
      <c r="C9" s="347">
        <v>2</v>
      </c>
      <c r="D9" s="345" t="s">
        <v>245</v>
      </c>
      <c r="E9" s="347">
        <v>0</v>
      </c>
      <c r="F9" s="349"/>
      <c r="G9" s="350"/>
      <c r="H9" s="345" t="s">
        <v>245</v>
      </c>
      <c r="I9" s="347">
        <v>0</v>
      </c>
      <c r="J9" s="355">
        <v>0</v>
      </c>
      <c r="K9" s="353">
        <v>2</v>
      </c>
      <c r="L9" s="357">
        <v>4</v>
      </c>
    </row>
    <row r="10" spans="1:12" ht="30" customHeight="1">
      <c r="A10" s="206" t="s">
        <v>692</v>
      </c>
      <c r="B10" s="398"/>
      <c r="C10" s="380"/>
      <c r="D10" s="379"/>
      <c r="E10" s="380"/>
      <c r="F10" s="399"/>
      <c r="G10" s="378"/>
      <c r="H10" s="379"/>
      <c r="I10" s="380"/>
      <c r="J10" s="383"/>
      <c r="K10" s="381"/>
      <c r="L10" s="382"/>
    </row>
    <row r="11" spans="1:12" ht="18.75" customHeight="1">
      <c r="A11" s="203" t="s">
        <v>240</v>
      </c>
      <c r="B11" s="359" t="s">
        <v>236</v>
      </c>
      <c r="C11" s="361">
        <v>4</v>
      </c>
      <c r="D11" s="367" t="s">
        <v>236</v>
      </c>
      <c r="E11" s="361">
        <v>4</v>
      </c>
      <c r="F11" s="367" t="s">
        <v>236</v>
      </c>
      <c r="G11" s="361">
        <v>5</v>
      </c>
      <c r="H11" s="400"/>
      <c r="I11" s="400"/>
      <c r="J11" s="373">
        <v>3</v>
      </c>
      <c r="K11" s="369">
        <v>13</v>
      </c>
      <c r="L11" s="371">
        <v>1</v>
      </c>
    </row>
    <row r="12" spans="1:12" ht="30" customHeight="1" thickBot="1">
      <c r="A12" s="209" t="s">
        <v>73</v>
      </c>
      <c r="B12" s="404"/>
      <c r="C12" s="405"/>
      <c r="D12" s="406"/>
      <c r="E12" s="405"/>
      <c r="F12" s="406"/>
      <c r="G12" s="405"/>
      <c r="H12" s="407"/>
      <c r="I12" s="407"/>
      <c r="J12" s="408"/>
      <c r="K12" s="409"/>
      <c r="L12" s="410"/>
    </row>
    <row r="13" spans="1:12" ht="24.75" customHeight="1"/>
    <row r="14" spans="1:12" ht="39" customHeight="1">
      <c r="A14" s="384" t="s">
        <v>246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</row>
    <row r="15" spans="1:12" ht="27" customHeight="1" thickBot="1"/>
    <row r="16" spans="1:12" ht="15" customHeight="1">
      <c r="A16" s="385" t="s">
        <v>237</v>
      </c>
      <c r="B16" s="387" t="s">
        <v>247</v>
      </c>
      <c r="C16" s="387"/>
      <c r="D16" s="388" t="s">
        <v>248</v>
      </c>
      <c r="E16" s="389"/>
      <c r="F16" s="387" t="s">
        <v>249</v>
      </c>
      <c r="G16" s="389"/>
      <c r="H16" s="388" t="s">
        <v>250</v>
      </c>
      <c r="I16" s="387"/>
      <c r="J16" s="390" t="s">
        <v>241</v>
      </c>
      <c r="K16" s="392" t="s">
        <v>242</v>
      </c>
      <c r="L16" s="394" t="s">
        <v>243</v>
      </c>
    </row>
    <row r="17" spans="1:12" ht="15" customHeight="1">
      <c r="A17" s="386"/>
      <c r="B17" s="90" t="s">
        <v>244</v>
      </c>
      <c r="C17" s="91" t="s">
        <v>242</v>
      </c>
      <c r="D17" s="92" t="s">
        <v>244</v>
      </c>
      <c r="E17" s="93" t="s">
        <v>242</v>
      </c>
      <c r="F17" s="92" t="s">
        <v>244</v>
      </c>
      <c r="G17" s="93" t="s">
        <v>242</v>
      </c>
      <c r="H17" s="90" t="s">
        <v>244</v>
      </c>
      <c r="I17" s="91" t="s">
        <v>242</v>
      </c>
      <c r="J17" s="391"/>
      <c r="K17" s="393"/>
      <c r="L17" s="395"/>
    </row>
    <row r="18" spans="1:12" ht="18.75" customHeight="1">
      <c r="A18" s="203" t="s">
        <v>247</v>
      </c>
      <c r="B18" s="400"/>
      <c r="C18" s="364"/>
      <c r="D18" s="367" t="s">
        <v>236</v>
      </c>
      <c r="E18" s="361">
        <v>4</v>
      </c>
      <c r="F18" s="367" t="s">
        <v>236</v>
      </c>
      <c r="G18" s="361">
        <v>4</v>
      </c>
      <c r="H18" s="367" t="s">
        <v>236</v>
      </c>
      <c r="I18" s="361">
        <v>5</v>
      </c>
      <c r="J18" s="373">
        <v>3</v>
      </c>
      <c r="K18" s="369">
        <v>13</v>
      </c>
      <c r="L18" s="371">
        <v>1</v>
      </c>
    </row>
    <row r="19" spans="1:12" ht="30" customHeight="1">
      <c r="A19" s="204" t="s">
        <v>57</v>
      </c>
      <c r="B19" s="401"/>
      <c r="C19" s="366"/>
      <c r="D19" s="368"/>
      <c r="E19" s="362"/>
      <c r="F19" s="368"/>
      <c r="G19" s="362"/>
      <c r="H19" s="368"/>
      <c r="I19" s="362"/>
      <c r="J19" s="374"/>
      <c r="K19" s="370"/>
      <c r="L19" s="372"/>
    </row>
    <row r="20" spans="1:12" ht="18.75" customHeight="1">
      <c r="A20" s="201" t="s">
        <v>248</v>
      </c>
      <c r="B20" s="341" t="s">
        <v>245</v>
      </c>
      <c r="C20" s="347">
        <v>1</v>
      </c>
      <c r="D20" s="349"/>
      <c r="E20" s="350"/>
      <c r="F20" s="345" t="s">
        <v>245</v>
      </c>
      <c r="G20" s="347">
        <v>1</v>
      </c>
      <c r="H20" s="396" t="s">
        <v>236</v>
      </c>
      <c r="I20" s="347">
        <v>4</v>
      </c>
      <c r="J20" s="355">
        <v>1</v>
      </c>
      <c r="K20" s="353">
        <v>6</v>
      </c>
      <c r="L20" s="357">
        <v>3</v>
      </c>
    </row>
    <row r="21" spans="1:12" ht="30" customHeight="1">
      <c r="A21" s="202" t="s">
        <v>230</v>
      </c>
      <c r="B21" s="398"/>
      <c r="C21" s="380"/>
      <c r="D21" s="399"/>
      <c r="E21" s="378"/>
      <c r="F21" s="379"/>
      <c r="G21" s="380"/>
      <c r="H21" s="403"/>
      <c r="I21" s="380"/>
      <c r="J21" s="383"/>
      <c r="K21" s="381"/>
      <c r="L21" s="382"/>
    </row>
    <row r="22" spans="1:12" ht="18.75" customHeight="1">
      <c r="A22" s="201" t="s">
        <v>249</v>
      </c>
      <c r="B22" s="341" t="s">
        <v>245</v>
      </c>
      <c r="C22" s="347">
        <v>1</v>
      </c>
      <c r="D22" s="396" t="s">
        <v>236</v>
      </c>
      <c r="E22" s="347">
        <v>4</v>
      </c>
      <c r="F22" s="349"/>
      <c r="G22" s="350"/>
      <c r="H22" s="396" t="s">
        <v>236</v>
      </c>
      <c r="I22" s="347">
        <v>4</v>
      </c>
      <c r="J22" s="355">
        <v>2</v>
      </c>
      <c r="K22" s="353">
        <v>9</v>
      </c>
      <c r="L22" s="357">
        <v>2</v>
      </c>
    </row>
    <row r="23" spans="1:12" ht="30" customHeight="1">
      <c r="A23" s="206" t="s">
        <v>192</v>
      </c>
      <c r="B23" s="398"/>
      <c r="C23" s="380"/>
      <c r="D23" s="403"/>
      <c r="E23" s="380"/>
      <c r="F23" s="399"/>
      <c r="G23" s="378"/>
      <c r="H23" s="403"/>
      <c r="I23" s="380"/>
      <c r="J23" s="383"/>
      <c r="K23" s="381"/>
      <c r="L23" s="382"/>
    </row>
    <row r="24" spans="1:12" ht="18.75" customHeight="1">
      <c r="A24" s="201" t="s">
        <v>250</v>
      </c>
      <c r="B24" s="341" t="s">
        <v>245</v>
      </c>
      <c r="C24" s="347">
        <v>0</v>
      </c>
      <c r="D24" s="345" t="s">
        <v>245</v>
      </c>
      <c r="E24" s="347">
        <v>1</v>
      </c>
      <c r="F24" s="345" t="s">
        <v>245</v>
      </c>
      <c r="G24" s="347">
        <v>1</v>
      </c>
      <c r="H24" s="376"/>
      <c r="I24" s="376"/>
      <c r="J24" s="355">
        <v>0</v>
      </c>
      <c r="K24" s="353">
        <v>2</v>
      </c>
      <c r="L24" s="357">
        <v>4</v>
      </c>
    </row>
    <row r="25" spans="1:12" ht="30" customHeight="1" thickBot="1">
      <c r="A25" s="205" t="s">
        <v>521</v>
      </c>
      <c r="B25" s="342"/>
      <c r="C25" s="348"/>
      <c r="D25" s="346"/>
      <c r="E25" s="348"/>
      <c r="F25" s="346"/>
      <c r="G25" s="348"/>
      <c r="H25" s="402"/>
      <c r="I25" s="402"/>
      <c r="J25" s="356"/>
      <c r="K25" s="354"/>
      <c r="L25" s="358"/>
    </row>
    <row r="26" spans="1:12" ht="24.75" customHeight="1"/>
    <row r="27" spans="1:12" ht="39" customHeight="1">
      <c r="A27" s="384" t="s">
        <v>251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4"/>
    </row>
    <row r="28" spans="1:12" ht="27" customHeight="1" thickBot="1"/>
    <row r="29" spans="1:12" ht="15" customHeight="1">
      <c r="A29" s="385" t="s">
        <v>237</v>
      </c>
      <c r="B29" s="387" t="s">
        <v>252</v>
      </c>
      <c r="C29" s="387"/>
      <c r="D29" s="388" t="s">
        <v>253</v>
      </c>
      <c r="E29" s="389"/>
      <c r="F29" s="387" t="s">
        <v>254</v>
      </c>
      <c r="G29" s="389"/>
      <c r="H29" s="388" t="s">
        <v>255</v>
      </c>
      <c r="I29" s="387"/>
      <c r="J29" s="390" t="s">
        <v>241</v>
      </c>
      <c r="K29" s="392" t="s">
        <v>242</v>
      </c>
      <c r="L29" s="394" t="s">
        <v>243</v>
      </c>
    </row>
    <row r="30" spans="1:12" ht="15" customHeight="1">
      <c r="A30" s="386"/>
      <c r="B30" s="90" t="s">
        <v>244</v>
      </c>
      <c r="C30" s="91" t="s">
        <v>242</v>
      </c>
      <c r="D30" s="92" t="s">
        <v>244</v>
      </c>
      <c r="E30" s="93" t="s">
        <v>242</v>
      </c>
      <c r="F30" s="92" t="s">
        <v>244</v>
      </c>
      <c r="G30" s="93" t="s">
        <v>242</v>
      </c>
      <c r="H30" s="90" t="s">
        <v>244</v>
      </c>
      <c r="I30" s="91" t="s">
        <v>242</v>
      </c>
      <c r="J30" s="391"/>
      <c r="K30" s="393"/>
      <c r="L30" s="395"/>
    </row>
    <row r="31" spans="1:12" ht="18.75" customHeight="1">
      <c r="A31" s="201" t="s">
        <v>252</v>
      </c>
      <c r="B31" s="376"/>
      <c r="C31" s="350"/>
      <c r="D31" s="396" t="s">
        <v>236</v>
      </c>
      <c r="E31" s="347">
        <v>3</v>
      </c>
      <c r="F31" s="345" t="s">
        <v>245</v>
      </c>
      <c r="G31" s="347">
        <v>2</v>
      </c>
      <c r="H31" s="345" t="s">
        <v>245</v>
      </c>
      <c r="I31" s="347">
        <v>1</v>
      </c>
      <c r="J31" s="355">
        <v>1</v>
      </c>
      <c r="K31" s="353">
        <v>6</v>
      </c>
      <c r="L31" s="357">
        <v>2</v>
      </c>
    </row>
    <row r="32" spans="1:12" ht="30" customHeight="1">
      <c r="A32" s="202" t="s">
        <v>212</v>
      </c>
      <c r="B32" s="377"/>
      <c r="C32" s="378"/>
      <c r="D32" s="403"/>
      <c r="E32" s="380"/>
      <c r="F32" s="379"/>
      <c r="G32" s="380"/>
      <c r="H32" s="379"/>
      <c r="I32" s="380"/>
      <c r="J32" s="383"/>
      <c r="K32" s="381"/>
      <c r="L32" s="382"/>
    </row>
    <row r="33" spans="1:12" ht="18.75" customHeight="1">
      <c r="A33" s="201" t="s">
        <v>253</v>
      </c>
      <c r="B33" s="341" t="s">
        <v>245</v>
      </c>
      <c r="C33" s="347">
        <v>2</v>
      </c>
      <c r="D33" s="349"/>
      <c r="E33" s="350"/>
      <c r="F33" s="396" t="s">
        <v>236</v>
      </c>
      <c r="G33" s="347">
        <v>3</v>
      </c>
      <c r="H33" s="345" t="s">
        <v>245</v>
      </c>
      <c r="I33" s="347">
        <v>0</v>
      </c>
      <c r="J33" s="355">
        <v>1</v>
      </c>
      <c r="K33" s="353">
        <v>5</v>
      </c>
      <c r="L33" s="357">
        <v>3</v>
      </c>
    </row>
    <row r="34" spans="1:12" ht="30" customHeight="1">
      <c r="A34" s="202" t="s">
        <v>218</v>
      </c>
      <c r="B34" s="398"/>
      <c r="C34" s="380"/>
      <c r="D34" s="399"/>
      <c r="E34" s="378"/>
      <c r="F34" s="403"/>
      <c r="G34" s="380"/>
      <c r="H34" s="379"/>
      <c r="I34" s="380"/>
      <c r="J34" s="383"/>
      <c r="K34" s="381"/>
      <c r="L34" s="382"/>
    </row>
    <row r="35" spans="1:12" ht="18.75" customHeight="1">
      <c r="A35" s="201" t="s">
        <v>254</v>
      </c>
      <c r="B35" s="411" t="s">
        <v>236</v>
      </c>
      <c r="C35" s="347">
        <v>3</v>
      </c>
      <c r="D35" s="345" t="s">
        <v>245</v>
      </c>
      <c r="E35" s="347">
        <v>2</v>
      </c>
      <c r="F35" s="349"/>
      <c r="G35" s="350"/>
      <c r="H35" s="345" t="s">
        <v>245</v>
      </c>
      <c r="I35" s="347">
        <v>0</v>
      </c>
      <c r="J35" s="355">
        <v>1</v>
      </c>
      <c r="K35" s="353">
        <v>5</v>
      </c>
      <c r="L35" s="357">
        <v>4</v>
      </c>
    </row>
    <row r="36" spans="1:12" ht="30" customHeight="1">
      <c r="A36" s="202" t="s">
        <v>119</v>
      </c>
      <c r="B36" s="412"/>
      <c r="C36" s="380"/>
      <c r="D36" s="379"/>
      <c r="E36" s="380"/>
      <c r="F36" s="399"/>
      <c r="G36" s="378"/>
      <c r="H36" s="379"/>
      <c r="I36" s="380"/>
      <c r="J36" s="383"/>
      <c r="K36" s="381"/>
      <c r="L36" s="382"/>
    </row>
    <row r="37" spans="1:12" ht="18.75" customHeight="1">
      <c r="A37" s="203" t="s">
        <v>255</v>
      </c>
      <c r="B37" s="359" t="s">
        <v>236</v>
      </c>
      <c r="C37" s="361">
        <v>4</v>
      </c>
      <c r="D37" s="367" t="s">
        <v>236</v>
      </c>
      <c r="E37" s="361">
        <v>5</v>
      </c>
      <c r="F37" s="367" t="s">
        <v>236</v>
      </c>
      <c r="G37" s="361">
        <v>5</v>
      </c>
      <c r="H37" s="400"/>
      <c r="I37" s="400"/>
      <c r="J37" s="373">
        <v>3</v>
      </c>
      <c r="K37" s="369">
        <v>14</v>
      </c>
      <c r="L37" s="371">
        <v>1</v>
      </c>
    </row>
    <row r="38" spans="1:12" ht="30" customHeight="1" thickBot="1">
      <c r="A38" s="209" t="s">
        <v>126</v>
      </c>
      <c r="B38" s="404"/>
      <c r="C38" s="405"/>
      <c r="D38" s="406"/>
      <c r="E38" s="405"/>
      <c r="F38" s="406"/>
      <c r="G38" s="405"/>
      <c r="H38" s="407"/>
      <c r="I38" s="407"/>
      <c r="J38" s="408"/>
      <c r="K38" s="409"/>
      <c r="L38" s="410"/>
    </row>
    <row r="39" spans="1:12" ht="24.75" customHeight="1"/>
    <row r="40" spans="1:12" ht="39" customHeight="1">
      <c r="A40" s="384" t="s">
        <v>256</v>
      </c>
      <c r="B40" s="384"/>
      <c r="C40" s="384"/>
      <c r="D40" s="384"/>
      <c r="E40" s="384"/>
      <c r="F40" s="384"/>
      <c r="G40" s="384"/>
      <c r="H40" s="384"/>
      <c r="I40" s="384"/>
      <c r="J40" s="384"/>
      <c r="K40" s="384"/>
    </row>
    <row r="41" spans="1:12" ht="27" customHeight="1" thickBot="1"/>
    <row r="42" spans="1:12" ht="15" customHeight="1">
      <c r="A42" s="385" t="s">
        <v>237</v>
      </c>
      <c r="B42" s="387" t="s">
        <v>257</v>
      </c>
      <c r="C42" s="387"/>
      <c r="D42" s="388" t="s">
        <v>258</v>
      </c>
      <c r="E42" s="389"/>
      <c r="F42" s="387" t="s">
        <v>259</v>
      </c>
      <c r="G42" s="389"/>
      <c r="H42" s="388" t="s">
        <v>260</v>
      </c>
      <c r="I42" s="387"/>
      <c r="J42" s="390" t="s">
        <v>241</v>
      </c>
      <c r="K42" s="392" t="s">
        <v>242</v>
      </c>
      <c r="L42" s="394" t="s">
        <v>243</v>
      </c>
    </row>
    <row r="43" spans="1:12" ht="15" customHeight="1">
      <c r="A43" s="386"/>
      <c r="B43" s="90" t="s">
        <v>244</v>
      </c>
      <c r="C43" s="91" t="s">
        <v>242</v>
      </c>
      <c r="D43" s="92" t="s">
        <v>244</v>
      </c>
      <c r="E43" s="93" t="s">
        <v>242</v>
      </c>
      <c r="F43" s="92" t="s">
        <v>244</v>
      </c>
      <c r="G43" s="93" t="s">
        <v>242</v>
      </c>
      <c r="H43" s="90" t="s">
        <v>244</v>
      </c>
      <c r="I43" s="91" t="s">
        <v>242</v>
      </c>
      <c r="J43" s="391"/>
      <c r="K43" s="393"/>
      <c r="L43" s="395"/>
    </row>
    <row r="44" spans="1:12" ht="18.75" customHeight="1">
      <c r="A44" s="203" t="s">
        <v>257</v>
      </c>
      <c r="B44" s="400"/>
      <c r="C44" s="364"/>
      <c r="D44" s="367" t="s">
        <v>236</v>
      </c>
      <c r="E44" s="361">
        <v>5</v>
      </c>
      <c r="F44" s="367" t="s">
        <v>236</v>
      </c>
      <c r="G44" s="361">
        <v>5</v>
      </c>
      <c r="H44" s="367" t="s">
        <v>236</v>
      </c>
      <c r="I44" s="361">
        <v>5</v>
      </c>
      <c r="J44" s="373">
        <v>3</v>
      </c>
      <c r="K44" s="369">
        <v>15</v>
      </c>
      <c r="L44" s="371">
        <v>1</v>
      </c>
    </row>
    <row r="45" spans="1:12" ht="30" customHeight="1">
      <c r="A45" s="204" t="s">
        <v>42</v>
      </c>
      <c r="B45" s="401"/>
      <c r="C45" s="366"/>
      <c r="D45" s="368"/>
      <c r="E45" s="362"/>
      <c r="F45" s="368"/>
      <c r="G45" s="362"/>
      <c r="H45" s="368"/>
      <c r="I45" s="362"/>
      <c r="J45" s="374"/>
      <c r="K45" s="370"/>
      <c r="L45" s="372"/>
    </row>
    <row r="46" spans="1:12" ht="18.75" customHeight="1">
      <c r="A46" s="201" t="s">
        <v>258</v>
      </c>
      <c r="B46" s="341" t="s">
        <v>245</v>
      </c>
      <c r="C46" s="347">
        <v>0</v>
      </c>
      <c r="D46" s="349"/>
      <c r="E46" s="350"/>
      <c r="F46" s="345" t="s">
        <v>245</v>
      </c>
      <c r="G46" s="347">
        <v>2</v>
      </c>
      <c r="H46" s="396" t="s">
        <v>236</v>
      </c>
      <c r="I46" s="347">
        <v>4</v>
      </c>
      <c r="J46" s="355">
        <v>1</v>
      </c>
      <c r="K46" s="353">
        <v>6</v>
      </c>
      <c r="L46" s="357">
        <v>3</v>
      </c>
    </row>
    <row r="47" spans="1:12" ht="30" customHeight="1">
      <c r="A47" s="202" t="s">
        <v>111</v>
      </c>
      <c r="B47" s="398"/>
      <c r="C47" s="380"/>
      <c r="D47" s="399"/>
      <c r="E47" s="378"/>
      <c r="F47" s="379"/>
      <c r="G47" s="380"/>
      <c r="H47" s="403"/>
      <c r="I47" s="380"/>
      <c r="J47" s="383"/>
      <c r="K47" s="381"/>
      <c r="L47" s="382"/>
    </row>
    <row r="48" spans="1:12" ht="18.75" customHeight="1">
      <c r="A48" s="201" t="s">
        <v>259</v>
      </c>
      <c r="B48" s="341" t="s">
        <v>245</v>
      </c>
      <c r="C48" s="347">
        <v>0</v>
      </c>
      <c r="D48" s="396" t="s">
        <v>236</v>
      </c>
      <c r="E48" s="347">
        <v>3</v>
      </c>
      <c r="F48" s="349"/>
      <c r="G48" s="350"/>
      <c r="H48" s="396" t="s">
        <v>236</v>
      </c>
      <c r="I48" s="347">
        <v>5</v>
      </c>
      <c r="J48" s="355">
        <v>2</v>
      </c>
      <c r="K48" s="353">
        <v>8</v>
      </c>
      <c r="L48" s="357">
        <v>2</v>
      </c>
    </row>
    <row r="49" spans="1:12" ht="30" customHeight="1">
      <c r="A49" s="206" t="s">
        <v>8</v>
      </c>
      <c r="B49" s="398"/>
      <c r="C49" s="380"/>
      <c r="D49" s="403"/>
      <c r="E49" s="380"/>
      <c r="F49" s="399"/>
      <c r="G49" s="378"/>
      <c r="H49" s="403"/>
      <c r="I49" s="380"/>
      <c r="J49" s="383"/>
      <c r="K49" s="381"/>
      <c r="L49" s="382"/>
    </row>
    <row r="50" spans="1:12" ht="18.75" customHeight="1">
      <c r="A50" s="201" t="s">
        <v>260</v>
      </c>
      <c r="B50" s="341" t="s">
        <v>245</v>
      </c>
      <c r="C50" s="347">
        <v>0</v>
      </c>
      <c r="D50" s="345" t="s">
        <v>245</v>
      </c>
      <c r="E50" s="347">
        <v>1</v>
      </c>
      <c r="F50" s="345" t="s">
        <v>245</v>
      </c>
      <c r="G50" s="347">
        <v>0</v>
      </c>
      <c r="H50" s="376"/>
      <c r="I50" s="376"/>
      <c r="J50" s="355">
        <v>0</v>
      </c>
      <c r="K50" s="353">
        <v>1</v>
      </c>
      <c r="L50" s="357">
        <v>4</v>
      </c>
    </row>
    <row r="51" spans="1:12" ht="30" customHeight="1" thickBot="1">
      <c r="A51" s="205" t="s">
        <v>694</v>
      </c>
      <c r="B51" s="342"/>
      <c r="C51" s="348"/>
      <c r="D51" s="346"/>
      <c r="E51" s="348"/>
      <c r="F51" s="346"/>
      <c r="G51" s="348"/>
      <c r="H51" s="402"/>
      <c r="I51" s="402"/>
      <c r="J51" s="356"/>
      <c r="K51" s="354"/>
      <c r="L51" s="358"/>
    </row>
    <row r="52" spans="1:12" ht="24.75" customHeight="1"/>
    <row r="53" spans="1:12" ht="39" customHeight="1">
      <c r="A53" s="384" t="s">
        <v>261</v>
      </c>
      <c r="B53" s="384"/>
      <c r="C53" s="384"/>
      <c r="D53" s="384"/>
      <c r="E53" s="384"/>
      <c r="F53" s="384"/>
      <c r="G53" s="384"/>
      <c r="H53" s="384"/>
      <c r="I53" s="384"/>
      <c r="J53" s="384"/>
      <c r="K53" s="384"/>
    </row>
    <row r="54" spans="1:12" ht="27" customHeight="1" thickBot="1"/>
    <row r="55" spans="1:12" ht="15" customHeight="1">
      <c r="A55" s="385" t="s">
        <v>237</v>
      </c>
      <c r="B55" s="387" t="s">
        <v>262</v>
      </c>
      <c r="C55" s="387"/>
      <c r="D55" s="388" t="s">
        <v>263</v>
      </c>
      <c r="E55" s="389"/>
      <c r="F55" s="387" t="s">
        <v>264</v>
      </c>
      <c r="G55" s="389"/>
      <c r="H55" s="390" t="s">
        <v>241</v>
      </c>
      <c r="I55" s="392" t="s">
        <v>242</v>
      </c>
      <c r="J55" s="394" t="s">
        <v>243</v>
      </c>
      <c r="K55" s="375"/>
      <c r="L55" s="375"/>
    </row>
    <row r="56" spans="1:12" ht="15" customHeight="1">
      <c r="A56" s="386"/>
      <c r="B56" s="90" t="s">
        <v>244</v>
      </c>
      <c r="C56" s="91" t="s">
        <v>242</v>
      </c>
      <c r="D56" s="92" t="s">
        <v>244</v>
      </c>
      <c r="E56" s="93" t="s">
        <v>242</v>
      </c>
      <c r="F56" s="92" t="s">
        <v>244</v>
      </c>
      <c r="G56" s="93" t="s">
        <v>242</v>
      </c>
      <c r="H56" s="391"/>
      <c r="I56" s="393"/>
      <c r="J56" s="395"/>
      <c r="K56" s="375"/>
      <c r="L56" s="375"/>
    </row>
    <row r="57" spans="1:12" ht="18.75" customHeight="1">
      <c r="A57" s="203" t="s">
        <v>262</v>
      </c>
      <c r="B57" s="400"/>
      <c r="C57" s="364"/>
      <c r="D57" s="367" t="s">
        <v>236</v>
      </c>
      <c r="E57" s="361">
        <v>5</v>
      </c>
      <c r="F57" s="367" t="s">
        <v>236</v>
      </c>
      <c r="G57" s="361">
        <v>4</v>
      </c>
      <c r="H57" s="373">
        <v>2</v>
      </c>
      <c r="I57" s="369">
        <v>9</v>
      </c>
      <c r="J57" s="371">
        <v>1</v>
      </c>
      <c r="K57" s="340"/>
      <c r="L57" s="340"/>
    </row>
    <row r="58" spans="1:12" ht="30" customHeight="1">
      <c r="A58" s="207" t="s">
        <v>205</v>
      </c>
      <c r="B58" s="401"/>
      <c r="C58" s="366"/>
      <c r="D58" s="368"/>
      <c r="E58" s="362"/>
      <c r="F58" s="368"/>
      <c r="G58" s="362"/>
      <c r="H58" s="374"/>
      <c r="I58" s="370"/>
      <c r="J58" s="372"/>
      <c r="K58" s="340"/>
      <c r="L58" s="340"/>
    </row>
    <row r="59" spans="1:12" ht="18.75" customHeight="1">
      <c r="A59" s="201" t="s">
        <v>263</v>
      </c>
      <c r="B59" s="341" t="s">
        <v>245</v>
      </c>
      <c r="C59" s="347">
        <v>0</v>
      </c>
      <c r="D59" s="349"/>
      <c r="E59" s="350"/>
      <c r="F59" s="345" t="s">
        <v>245</v>
      </c>
      <c r="G59" s="347">
        <v>1</v>
      </c>
      <c r="H59" s="355">
        <v>0</v>
      </c>
      <c r="I59" s="353">
        <v>1</v>
      </c>
      <c r="J59" s="357">
        <v>3</v>
      </c>
      <c r="K59" s="340"/>
      <c r="L59" s="340"/>
    </row>
    <row r="60" spans="1:12" ht="30" customHeight="1">
      <c r="A60" s="206" t="s">
        <v>699</v>
      </c>
      <c r="B60" s="398"/>
      <c r="C60" s="380"/>
      <c r="D60" s="399"/>
      <c r="E60" s="378"/>
      <c r="F60" s="379"/>
      <c r="G60" s="380"/>
      <c r="H60" s="383"/>
      <c r="I60" s="381"/>
      <c r="J60" s="382"/>
      <c r="K60" s="340"/>
      <c r="L60" s="340"/>
    </row>
    <row r="61" spans="1:12" ht="18.75" customHeight="1">
      <c r="A61" s="201" t="s">
        <v>264</v>
      </c>
      <c r="B61" s="341" t="s">
        <v>245</v>
      </c>
      <c r="C61" s="347">
        <v>1</v>
      </c>
      <c r="D61" s="396" t="s">
        <v>236</v>
      </c>
      <c r="E61" s="347">
        <v>4</v>
      </c>
      <c r="F61" s="349"/>
      <c r="G61" s="350"/>
      <c r="H61" s="355">
        <v>1</v>
      </c>
      <c r="I61" s="353">
        <v>5</v>
      </c>
      <c r="J61" s="357">
        <v>2</v>
      </c>
      <c r="K61" s="340"/>
      <c r="L61" s="340"/>
    </row>
    <row r="62" spans="1:12" ht="30" customHeight="1" thickBot="1">
      <c r="A62" s="208" t="s">
        <v>227</v>
      </c>
      <c r="B62" s="342"/>
      <c r="C62" s="348"/>
      <c r="D62" s="397"/>
      <c r="E62" s="348"/>
      <c r="F62" s="351"/>
      <c r="G62" s="352"/>
      <c r="H62" s="356"/>
      <c r="I62" s="354"/>
      <c r="J62" s="358"/>
      <c r="K62" s="340"/>
      <c r="L62" s="340"/>
    </row>
    <row r="63" spans="1:12" ht="24.75" customHeight="1"/>
    <row r="64" spans="1:12" ht="39" customHeight="1">
      <c r="A64" s="384" t="s">
        <v>285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</row>
    <row r="65" spans="1:12" ht="27" customHeight="1" thickBot="1"/>
    <row r="66" spans="1:12" ht="15" customHeight="1">
      <c r="A66" s="385" t="s">
        <v>237</v>
      </c>
      <c r="B66" s="387" t="s">
        <v>279</v>
      </c>
      <c r="C66" s="387"/>
      <c r="D66" s="388" t="s">
        <v>286</v>
      </c>
      <c r="E66" s="389"/>
      <c r="F66" s="387" t="s">
        <v>287</v>
      </c>
      <c r="G66" s="389"/>
      <c r="H66" s="390" t="s">
        <v>241</v>
      </c>
      <c r="I66" s="392" t="s">
        <v>242</v>
      </c>
      <c r="J66" s="394" t="s">
        <v>243</v>
      </c>
      <c r="K66" s="375"/>
      <c r="L66" s="375"/>
    </row>
    <row r="67" spans="1:12" ht="15" customHeight="1">
      <c r="A67" s="386"/>
      <c r="B67" s="90" t="s">
        <v>244</v>
      </c>
      <c r="C67" s="91" t="s">
        <v>242</v>
      </c>
      <c r="D67" s="92" t="s">
        <v>244</v>
      </c>
      <c r="E67" s="93" t="s">
        <v>242</v>
      </c>
      <c r="F67" s="92" t="s">
        <v>244</v>
      </c>
      <c r="G67" s="93" t="s">
        <v>242</v>
      </c>
      <c r="H67" s="391"/>
      <c r="I67" s="393"/>
      <c r="J67" s="395"/>
      <c r="K67" s="375"/>
      <c r="L67" s="375"/>
    </row>
    <row r="68" spans="1:12" ht="18.75" customHeight="1">
      <c r="A68" s="203" t="s">
        <v>279</v>
      </c>
      <c r="B68" s="400"/>
      <c r="C68" s="364"/>
      <c r="D68" s="367" t="s">
        <v>236</v>
      </c>
      <c r="E68" s="361">
        <v>3</v>
      </c>
      <c r="F68" s="367" t="s">
        <v>236</v>
      </c>
      <c r="G68" s="361">
        <v>4</v>
      </c>
      <c r="H68" s="373">
        <v>2</v>
      </c>
      <c r="I68" s="369">
        <v>7</v>
      </c>
      <c r="J68" s="371">
        <v>1</v>
      </c>
      <c r="K68" s="340"/>
      <c r="L68" s="340"/>
    </row>
    <row r="69" spans="1:12" ht="30" customHeight="1">
      <c r="A69" s="204" t="s">
        <v>140</v>
      </c>
      <c r="B69" s="401"/>
      <c r="C69" s="366"/>
      <c r="D69" s="368"/>
      <c r="E69" s="362"/>
      <c r="F69" s="368"/>
      <c r="G69" s="362"/>
      <c r="H69" s="374"/>
      <c r="I69" s="370"/>
      <c r="J69" s="372"/>
      <c r="K69" s="340"/>
      <c r="L69" s="340"/>
    </row>
    <row r="70" spans="1:12" ht="18.75" customHeight="1">
      <c r="A70" s="201" t="s">
        <v>286</v>
      </c>
      <c r="B70" s="341" t="s">
        <v>245</v>
      </c>
      <c r="C70" s="347">
        <v>2</v>
      </c>
      <c r="D70" s="349"/>
      <c r="E70" s="350"/>
      <c r="F70" s="345" t="s">
        <v>245</v>
      </c>
      <c r="G70" s="347">
        <v>2</v>
      </c>
      <c r="H70" s="355">
        <v>0</v>
      </c>
      <c r="I70" s="353">
        <v>4</v>
      </c>
      <c r="J70" s="357">
        <v>3</v>
      </c>
      <c r="K70" s="340"/>
      <c r="L70" s="340"/>
    </row>
    <row r="71" spans="1:12" ht="30" customHeight="1">
      <c r="A71" s="206" t="s">
        <v>265</v>
      </c>
      <c r="B71" s="398"/>
      <c r="C71" s="380"/>
      <c r="D71" s="399"/>
      <c r="E71" s="378"/>
      <c r="F71" s="379"/>
      <c r="G71" s="380"/>
      <c r="H71" s="383"/>
      <c r="I71" s="381"/>
      <c r="J71" s="382"/>
      <c r="K71" s="340"/>
      <c r="L71" s="340"/>
    </row>
    <row r="72" spans="1:12" ht="18.75" customHeight="1">
      <c r="A72" s="201" t="s">
        <v>287</v>
      </c>
      <c r="B72" s="341" t="s">
        <v>245</v>
      </c>
      <c r="C72" s="347">
        <v>1</v>
      </c>
      <c r="D72" s="396" t="s">
        <v>236</v>
      </c>
      <c r="E72" s="347">
        <v>3</v>
      </c>
      <c r="F72" s="349"/>
      <c r="G72" s="350"/>
      <c r="H72" s="355">
        <v>1</v>
      </c>
      <c r="I72" s="353">
        <v>4</v>
      </c>
      <c r="J72" s="357">
        <v>2</v>
      </c>
      <c r="K72" s="340"/>
      <c r="L72" s="340"/>
    </row>
    <row r="73" spans="1:12" ht="30" customHeight="1" thickBot="1">
      <c r="A73" s="205" t="s">
        <v>693</v>
      </c>
      <c r="B73" s="342"/>
      <c r="C73" s="348"/>
      <c r="D73" s="397"/>
      <c r="E73" s="348"/>
      <c r="F73" s="351"/>
      <c r="G73" s="352"/>
      <c r="H73" s="356"/>
      <c r="I73" s="354"/>
      <c r="J73" s="358"/>
      <c r="K73" s="340"/>
      <c r="L73" s="340"/>
    </row>
    <row r="74" spans="1:12" ht="24.75" customHeight="1"/>
    <row r="75" spans="1:12" ht="39" customHeight="1">
      <c r="A75" s="384" t="s">
        <v>288</v>
      </c>
      <c r="B75" s="384"/>
      <c r="C75" s="384"/>
      <c r="D75" s="384"/>
      <c r="E75" s="384"/>
      <c r="F75" s="384"/>
      <c r="G75" s="384"/>
      <c r="H75" s="384"/>
      <c r="I75" s="384"/>
      <c r="J75" s="384"/>
      <c r="K75" s="384"/>
    </row>
    <row r="76" spans="1:12" ht="27" customHeight="1" thickBot="1"/>
    <row r="77" spans="1:12" ht="15" customHeight="1">
      <c r="A77" s="385" t="s">
        <v>237</v>
      </c>
      <c r="B77" s="387" t="s">
        <v>282</v>
      </c>
      <c r="C77" s="387"/>
      <c r="D77" s="388" t="s">
        <v>289</v>
      </c>
      <c r="E77" s="389"/>
      <c r="F77" s="387" t="s">
        <v>290</v>
      </c>
      <c r="G77" s="389"/>
      <c r="H77" s="390" t="s">
        <v>241</v>
      </c>
      <c r="I77" s="392" t="s">
        <v>242</v>
      </c>
      <c r="J77" s="394" t="s">
        <v>243</v>
      </c>
      <c r="K77" s="375"/>
      <c r="L77" s="375"/>
    </row>
    <row r="78" spans="1:12" ht="15" customHeight="1">
      <c r="A78" s="386"/>
      <c r="B78" s="90" t="s">
        <v>244</v>
      </c>
      <c r="C78" s="91" t="s">
        <v>242</v>
      </c>
      <c r="D78" s="92" t="s">
        <v>244</v>
      </c>
      <c r="E78" s="93" t="s">
        <v>242</v>
      </c>
      <c r="F78" s="92" t="s">
        <v>244</v>
      </c>
      <c r="G78" s="93" t="s">
        <v>242</v>
      </c>
      <c r="H78" s="391"/>
      <c r="I78" s="393"/>
      <c r="J78" s="395"/>
      <c r="K78" s="375"/>
      <c r="L78" s="375"/>
    </row>
    <row r="79" spans="1:12" ht="18.75" customHeight="1">
      <c r="A79" s="201" t="s">
        <v>282</v>
      </c>
      <c r="B79" s="376"/>
      <c r="C79" s="350"/>
      <c r="D79" s="345" t="s">
        <v>245</v>
      </c>
      <c r="E79" s="347">
        <v>0</v>
      </c>
      <c r="F79" s="345" t="s">
        <v>245</v>
      </c>
      <c r="G79" s="347">
        <v>0</v>
      </c>
      <c r="H79" s="355">
        <v>0</v>
      </c>
      <c r="I79" s="353">
        <v>0</v>
      </c>
      <c r="J79" s="357">
        <v>3</v>
      </c>
      <c r="K79" s="340"/>
      <c r="L79" s="340"/>
    </row>
    <row r="80" spans="1:12" ht="30" customHeight="1">
      <c r="A80" s="202" t="s">
        <v>204</v>
      </c>
      <c r="B80" s="377"/>
      <c r="C80" s="378"/>
      <c r="D80" s="379"/>
      <c r="E80" s="380"/>
      <c r="F80" s="379"/>
      <c r="G80" s="380"/>
      <c r="H80" s="383"/>
      <c r="I80" s="381"/>
      <c r="J80" s="382"/>
      <c r="K80" s="340"/>
      <c r="L80" s="340"/>
    </row>
    <row r="81" spans="1:12" ht="18.75" customHeight="1">
      <c r="A81" s="203" t="s">
        <v>289</v>
      </c>
      <c r="B81" s="359" t="s">
        <v>236</v>
      </c>
      <c r="C81" s="361">
        <v>5</v>
      </c>
      <c r="D81" s="363"/>
      <c r="E81" s="364"/>
      <c r="F81" s="367" t="s">
        <v>236</v>
      </c>
      <c r="G81" s="361">
        <v>3</v>
      </c>
      <c r="H81" s="373">
        <v>2</v>
      </c>
      <c r="I81" s="369">
        <v>8</v>
      </c>
      <c r="J81" s="371">
        <v>1</v>
      </c>
      <c r="K81" s="340"/>
      <c r="L81" s="340"/>
    </row>
    <row r="82" spans="1:12" ht="30" customHeight="1">
      <c r="A82" s="204" t="s">
        <v>65</v>
      </c>
      <c r="B82" s="360"/>
      <c r="C82" s="362"/>
      <c r="D82" s="365"/>
      <c r="E82" s="366"/>
      <c r="F82" s="368"/>
      <c r="G82" s="362"/>
      <c r="H82" s="374"/>
      <c r="I82" s="370"/>
      <c r="J82" s="372"/>
      <c r="K82" s="340"/>
      <c r="L82" s="340"/>
    </row>
    <row r="83" spans="1:12" ht="18.75" customHeight="1">
      <c r="A83" s="201" t="s">
        <v>290</v>
      </c>
      <c r="B83" s="341" t="s">
        <v>700</v>
      </c>
      <c r="C83" s="343">
        <v>5</v>
      </c>
      <c r="D83" s="345" t="s">
        <v>245</v>
      </c>
      <c r="E83" s="347">
        <v>2</v>
      </c>
      <c r="F83" s="349"/>
      <c r="G83" s="350"/>
      <c r="H83" s="355">
        <v>1</v>
      </c>
      <c r="I83" s="353">
        <v>7</v>
      </c>
      <c r="J83" s="357">
        <v>2</v>
      </c>
      <c r="K83" s="340"/>
      <c r="L83" s="340"/>
    </row>
    <row r="84" spans="1:12" ht="30" customHeight="1" thickBot="1">
      <c r="A84" s="205" t="s">
        <v>691</v>
      </c>
      <c r="B84" s="342"/>
      <c r="C84" s="344"/>
      <c r="D84" s="346"/>
      <c r="E84" s="348"/>
      <c r="F84" s="351"/>
      <c r="G84" s="352"/>
      <c r="H84" s="356"/>
      <c r="I84" s="354"/>
      <c r="J84" s="358"/>
      <c r="K84" s="340"/>
      <c r="L84" s="340"/>
    </row>
    <row r="85" spans="1:12" ht="24.75" customHeight="1"/>
  </sheetData>
  <mergeCells count="316">
    <mergeCell ref="L3:L4"/>
    <mergeCell ref="F5:F6"/>
    <mergeCell ref="G5:G6"/>
    <mergeCell ref="H5:H6"/>
    <mergeCell ref="I5:I6"/>
    <mergeCell ref="J5:J6"/>
    <mergeCell ref="K5:K6"/>
    <mergeCell ref="A1:K1"/>
    <mergeCell ref="A3:A4"/>
    <mergeCell ref="B3:C3"/>
    <mergeCell ref="D3:E3"/>
    <mergeCell ref="F3:G3"/>
    <mergeCell ref="H3:I3"/>
    <mergeCell ref="J3:J4"/>
    <mergeCell ref="K3:K4"/>
    <mergeCell ref="J7:J8"/>
    <mergeCell ref="K7:K8"/>
    <mergeCell ref="L7:L8"/>
    <mergeCell ref="B9:B10"/>
    <mergeCell ref="C9:C10"/>
    <mergeCell ref="D9:D10"/>
    <mergeCell ref="E9:E10"/>
    <mergeCell ref="F9:G10"/>
    <mergeCell ref="L5:L6"/>
    <mergeCell ref="B7:B8"/>
    <mergeCell ref="C7:C8"/>
    <mergeCell ref="D7:E8"/>
    <mergeCell ref="F7:F8"/>
    <mergeCell ref="G7:G8"/>
    <mergeCell ref="H7:H8"/>
    <mergeCell ref="I7:I8"/>
    <mergeCell ref="H9:H10"/>
    <mergeCell ref="I9:I10"/>
    <mergeCell ref="J9:J10"/>
    <mergeCell ref="K9:K10"/>
    <mergeCell ref="L9:L10"/>
    <mergeCell ref="B5:C6"/>
    <mergeCell ref="D5:D6"/>
    <mergeCell ref="E5:E6"/>
    <mergeCell ref="H11:I12"/>
    <mergeCell ref="J11:J12"/>
    <mergeCell ref="K11:K12"/>
    <mergeCell ref="L11:L12"/>
    <mergeCell ref="A14:K14"/>
    <mergeCell ref="A16:A17"/>
    <mergeCell ref="B16:C16"/>
    <mergeCell ref="D16:E16"/>
    <mergeCell ref="F16:G16"/>
    <mergeCell ref="H16:I16"/>
    <mergeCell ref="J16:J17"/>
    <mergeCell ref="K16:K17"/>
    <mergeCell ref="B11:B12"/>
    <mergeCell ref="C11:C12"/>
    <mergeCell ref="D11:D12"/>
    <mergeCell ref="E11:E12"/>
    <mergeCell ref="F11:F12"/>
    <mergeCell ref="G11:G12"/>
    <mergeCell ref="L16:L17"/>
    <mergeCell ref="L18:L19"/>
    <mergeCell ref="B20:B21"/>
    <mergeCell ref="C20:C21"/>
    <mergeCell ref="D20:E21"/>
    <mergeCell ref="F20:F21"/>
    <mergeCell ref="G20:G21"/>
    <mergeCell ref="H20:H21"/>
    <mergeCell ref="I20:I21"/>
    <mergeCell ref="J20:J21"/>
    <mergeCell ref="K20:K21"/>
    <mergeCell ref="L20:L21"/>
    <mergeCell ref="B18:C19"/>
    <mergeCell ref="D18:D19"/>
    <mergeCell ref="E18:E19"/>
    <mergeCell ref="F18:F19"/>
    <mergeCell ref="G18:G19"/>
    <mergeCell ref="H18:H19"/>
    <mergeCell ref="I18:I19"/>
    <mergeCell ref="J18:J19"/>
    <mergeCell ref="K18:K19"/>
    <mergeCell ref="L22:L23"/>
    <mergeCell ref="B24:B25"/>
    <mergeCell ref="C24:C25"/>
    <mergeCell ref="D24:D25"/>
    <mergeCell ref="E24:E25"/>
    <mergeCell ref="F24:F25"/>
    <mergeCell ref="G24:G25"/>
    <mergeCell ref="H24:I25"/>
    <mergeCell ref="J24:J25"/>
    <mergeCell ref="K24:K25"/>
    <mergeCell ref="L24:L25"/>
    <mergeCell ref="B22:B23"/>
    <mergeCell ref="C22:C23"/>
    <mergeCell ref="D22:D23"/>
    <mergeCell ref="E22:E23"/>
    <mergeCell ref="F22:G23"/>
    <mergeCell ref="H22:H23"/>
    <mergeCell ref="I22:I23"/>
    <mergeCell ref="J22:J23"/>
    <mergeCell ref="K22:K23"/>
    <mergeCell ref="A27:K27"/>
    <mergeCell ref="A29:A30"/>
    <mergeCell ref="B29:C29"/>
    <mergeCell ref="D29:E29"/>
    <mergeCell ref="F29:G29"/>
    <mergeCell ref="H29:I29"/>
    <mergeCell ref="J29:J30"/>
    <mergeCell ref="K29:K30"/>
    <mergeCell ref="L29:L30"/>
    <mergeCell ref="L31:L32"/>
    <mergeCell ref="B33:B34"/>
    <mergeCell ref="C33:C34"/>
    <mergeCell ref="D33:E34"/>
    <mergeCell ref="F33:F34"/>
    <mergeCell ref="G33:G34"/>
    <mergeCell ref="H33:H34"/>
    <mergeCell ref="I33:I34"/>
    <mergeCell ref="J33:J34"/>
    <mergeCell ref="K33:K34"/>
    <mergeCell ref="L33:L34"/>
    <mergeCell ref="B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5:L36"/>
    <mergeCell ref="B37:B38"/>
    <mergeCell ref="C37:C38"/>
    <mergeCell ref="D37:D38"/>
    <mergeCell ref="E37:E38"/>
    <mergeCell ref="F37:F38"/>
    <mergeCell ref="G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H36"/>
    <mergeCell ref="I35:I36"/>
    <mergeCell ref="J35:J36"/>
    <mergeCell ref="K35:K36"/>
    <mergeCell ref="A40:K40"/>
    <mergeCell ref="A42:A43"/>
    <mergeCell ref="B42:C42"/>
    <mergeCell ref="D42:E42"/>
    <mergeCell ref="F42:G42"/>
    <mergeCell ref="H42:I42"/>
    <mergeCell ref="J42:J43"/>
    <mergeCell ref="K42:K43"/>
    <mergeCell ref="L42:L43"/>
    <mergeCell ref="I44:I45"/>
    <mergeCell ref="J44:J45"/>
    <mergeCell ref="K44:K45"/>
    <mergeCell ref="L44:L45"/>
    <mergeCell ref="B46:B47"/>
    <mergeCell ref="C46:C47"/>
    <mergeCell ref="D46:E47"/>
    <mergeCell ref="F46:F47"/>
    <mergeCell ref="G46:G47"/>
    <mergeCell ref="H46:H47"/>
    <mergeCell ref="B44:C45"/>
    <mergeCell ref="D44:D45"/>
    <mergeCell ref="E44:E45"/>
    <mergeCell ref="F44:F45"/>
    <mergeCell ref="G44:G45"/>
    <mergeCell ref="H44:H45"/>
    <mergeCell ref="I46:I47"/>
    <mergeCell ref="J46:J47"/>
    <mergeCell ref="K46:K47"/>
    <mergeCell ref="L46:L47"/>
    <mergeCell ref="L48:L49"/>
    <mergeCell ref="B50:B51"/>
    <mergeCell ref="C50:C51"/>
    <mergeCell ref="D50:D51"/>
    <mergeCell ref="E50:E51"/>
    <mergeCell ref="F50:F51"/>
    <mergeCell ref="G50:G51"/>
    <mergeCell ref="H50:I51"/>
    <mergeCell ref="J50:J51"/>
    <mergeCell ref="K50:K51"/>
    <mergeCell ref="L50:L51"/>
    <mergeCell ref="B48:B49"/>
    <mergeCell ref="C48:C49"/>
    <mergeCell ref="D48:D49"/>
    <mergeCell ref="E48:E49"/>
    <mergeCell ref="F48:G49"/>
    <mergeCell ref="H48:H49"/>
    <mergeCell ref="I48:I49"/>
    <mergeCell ref="J48:J49"/>
    <mergeCell ref="K48:K49"/>
    <mergeCell ref="A53:K53"/>
    <mergeCell ref="A55:A56"/>
    <mergeCell ref="B55:C55"/>
    <mergeCell ref="D55:E55"/>
    <mergeCell ref="F55:G55"/>
    <mergeCell ref="H55:H56"/>
    <mergeCell ref="I55:I56"/>
    <mergeCell ref="J55:J56"/>
    <mergeCell ref="K55:K56"/>
    <mergeCell ref="L55:L56"/>
    <mergeCell ref="B57:C58"/>
    <mergeCell ref="D57:D58"/>
    <mergeCell ref="E57:E58"/>
    <mergeCell ref="F57:F58"/>
    <mergeCell ref="G57:G58"/>
    <mergeCell ref="I57:I58"/>
    <mergeCell ref="K57:K58"/>
    <mergeCell ref="L57:L58"/>
    <mergeCell ref="H57:H58"/>
    <mergeCell ref="J57:J58"/>
    <mergeCell ref="B59:B60"/>
    <mergeCell ref="C59:C60"/>
    <mergeCell ref="D59:E60"/>
    <mergeCell ref="F59:F60"/>
    <mergeCell ref="G59:G60"/>
    <mergeCell ref="I59:I60"/>
    <mergeCell ref="J59:J60"/>
    <mergeCell ref="K59:K60"/>
    <mergeCell ref="L59:L60"/>
    <mergeCell ref="H59:H60"/>
    <mergeCell ref="B61:B62"/>
    <mergeCell ref="C61:C62"/>
    <mergeCell ref="D61:D62"/>
    <mergeCell ref="E61:E62"/>
    <mergeCell ref="F61:G62"/>
    <mergeCell ref="I61:I62"/>
    <mergeCell ref="J61:J62"/>
    <mergeCell ref="K61:K62"/>
    <mergeCell ref="L61:L62"/>
    <mergeCell ref="H61:H62"/>
    <mergeCell ref="A64:K64"/>
    <mergeCell ref="A66:A67"/>
    <mergeCell ref="B66:C66"/>
    <mergeCell ref="D66:E66"/>
    <mergeCell ref="F66:G66"/>
    <mergeCell ref="H66:H67"/>
    <mergeCell ref="I66:I67"/>
    <mergeCell ref="J66:J67"/>
    <mergeCell ref="K66:K67"/>
    <mergeCell ref="L66:L67"/>
    <mergeCell ref="B68:C69"/>
    <mergeCell ref="D68:D69"/>
    <mergeCell ref="E68:E69"/>
    <mergeCell ref="F68:F69"/>
    <mergeCell ref="G68:G69"/>
    <mergeCell ref="I68:I69"/>
    <mergeCell ref="J68:J69"/>
    <mergeCell ref="K68:K69"/>
    <mergeCell ref="L68:L69"/>
    <mergeCell ref="H68:H69"/>
    <mergeCell ref="K70:K71"/>
    <mergeCell ref="L70:L71"/>
    <mergeCell ref="B72:B73"/>
    <mergeCell ref="C72:C73"/>
    <mergeCell ref="D72:D73"/>
    <mergeCell ref="E72:E73"/>
    <mergeCell ref="F72:G73"/>
    <mergeCell ref="I72:I73"/>
    <mergeCell ref="J72:J73"/>
    <mergeCell ref="B70:B71"/>
    <mergeCell ref="C70:C71"/>
    <mergeCell ref="D70:E71"/>
    <mergeCell ref="F70:F71"/>
    <mergeCell ref="G70:G71"/>
    <mergeCell ref="I70:I71"/>
    <mergeCell ref="K72:K73"/>
    <mergeCell ref="L72:L73"/>
    <mergeCell ref="H70:H71"/>
    <mergeCell ref="H72:H73"/>
    <mergeCell ref="J70:J71"/>
    <mergeCell ref="A75:K75"/>
    <mergeCell ref="A77:A78"/>
    <mergeCell ref="B77:C77"/>
    <mergeCell ref="D77:E77"/>
    <mergeCell ref="F77:G77"/>
    <mergeCell ref="H77:H78"/>
    <mergeCell ref="I77:I78"/>
    <mergeCell ref="J77:J78"/>
    <mergeCell ref="K77:K78"/>
    <mergeCell ref="L77:L78"/>
    <mergeCell ref="B79:C80"/>
    <mergeCell ref="D79:D80"/>
    <mergeCell ref="E79:E80"/>
    <mergeCell ref="F79:F80"/>
    <mergeCell ref="G79:G80"/>
    <mergeCell ref="I79:I80"/>
    <mergeCell ref="J79:J80"/>
    <mergeCell ref="K79:K80"/>
    <mergeCell ref="L79:L80"/>
    <mergeCell ref="H79:H80"/>
    <mergeCell ref="B81:B82"/>
    <mergeCell ref="C81:C82"/>
    <mergeCell ref="D81:E82"/>
    <mergeCell ref="F81:F82"/>
    <mergeCell ref="G81:G82"/>
    <mergeCell ref="I81:I82"/>
    <mergeCell ref="J81:J82"/>
    <mergeCell ref="K81:K82"/>
    <mergeCell ref="L81:L82"/>
    <mergeCell ref="H81:H82"/>
    <mergeCell ref="K83:K84"/>
    <mergeCell ref="L83:L84"/>
    <mergeCell ref="B83:B84"/>
    <mergeCell ref="C83:C84"/>
    <mergeCell ref="D83:D84"/>
    <mergeCell ref="E83:E84"/>
    <mergeCell ref="F83:G84"/>
    <mergeCell ref="I83:I84"/>
    <mergeCell ref="H83:H84"/>
    <mergeCell ref="J83:J84"/>
  </mergeCells>
  <phoneticPr fontId="1"/>
  <pageMargins left="0.59055118110236227" right="0.39370078740157483" top="0.59055118110236227" bottom="0.39370078740157483" header="0.51181102362204722" footer="0.51181102362204722"/>
  <pageSetup paperSize="9" scale="50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0579-6044-402D-83C8-522BB45AADF0}">
  <sheetPr>
    <tabColor rgb="FF7030A0"/>
  </sheetPr>
  <dimension ref="A1:N186"/>
  <sheetViews>
    <sheetView zoomScale="73" workbookViewId="0"/>
  </sheetViews>
  <sheetFormatPr baseColWidth="10" defaultColWidth="8.6640625" defaultRowHeight="20"/>
  <cols>
    <col min="1" max="1" width="8.6640625" style="102" customWidth="1"/>
    <col min="2" max="2" width="8.6640625" style="99"/>
    <col min="3" max="3" width="8.6640625" style="141"/>
    <col min="4" max="4" width="21.6640625" style="142" customWidth="1"/>
    <col min="5" max="5" width="8.6640625" style="171"/>
    <col min="6" max="6" width="8.6640625" style="102"/>
    <col min="7" max="7" width="8.6640625" style="172"/>
    <col min="8" max="8" width="21.6640625" style="104" customWidth="1"/>
    <col min="9" max="10" width="8.6640625" style="102"/>
    <col min="11" max="11" width="6.5" style="102" customWidth="1"/>
    <col min="12" max="12" width="8.6640625" style="102"/>
    <col min="13" max="13" width="19" style="102" customWidth="1"/>
    <col min="14" max="16384" width="8.6640625" style="102"/>
  </cols>
  <sheetData>
    <row r="1" spans="2:14">
      <c r="B1" s="99" t="s">
        <v>323</v>
      </c>
      <c r="C1" s="100" t="s">
        <v>324</v>
      </c>
      <c r="D1" s="101" t="s">
        <v>325</v>
      </c>
    </row>
    <row r="2" spans="2:14">
      <c r="C2" s="105"/>
      <c r="D2" s="106"/>
      <c r="H2" s="107"/>
      <c r="L2" s="108" t="s">
        <v>327</v>
      </c>
    </row>
    <row r="3" spans="2:14" ht="21" thickBot="1">
      <c r="B3" s="109">
        <v>11</v>
      </c>
      <c r="C3" s="110" t="s">
        <v>317</v>
      </c>
      <c r="D3" s="111" t="s">
        <v>522</v>
      </c>
      <c r="E3" s="173" t="str">
        <f>VLOOKUP(F3,G:H,2,FALSE)</f>
        <v>北海道</v>
      </c>
      <c r="F3" s="102">
        <f>(ROUNDDOWN(B3/10,0))</f>
        <v>1</v>
      </c>
      <c r="G3" s="174">
        <v>1</v>
      </c>
      <c r="H3" s="113" t="s">
        <v>326</v>
      </c>
      <c r="K3" s="114"/>
      <c r="L3" s="115" t="s">
        <v>329</v>
      </c>
      <c r="M3" s="114"/>
    </row>
    <row r="4" spans="2:14">
      <c r="B4" s="109">
        <v>12</v>
      </c>
      <c r="C4" s="110" t="s">
        <v>194</v>
      </c>
      <c r="D4" s="111" t="s">
        <v>523</v>
      </c>
      <c r="E4" s="173" t="str">
        <f t="shared" ref="E4:E67" si="0">VLOOKUP(F4,G:H,2,FALSE)</f>
        <v>北海道</v>
      </c>
      <c r="F4" s="102">
        <f t="shared" ref="F4:F67" si="1">(ROUNDDOWN(B4/10,0))</f>
        <v>1</v>
      </c>
      <c r="G4" s="174">
        <v>2</v>
      </c>
      <c r="H4" s="113" t="s">
        <v>524</v>
      </c>
      <c r="K4" s="116" t="s">
        <v>161</v>
      </c>
      <c r="L4" s="117">
        <v>16</v>
      </c>
      <c r="M4" s="118" t="str">
        <f>VLOOKUP(L4,'マスター (2)'!$G:$H,2,FALSE)</f>
        <v>静岡</v>
      </c>
      <c r="N4" s="102" t="str">
        <f t="shared" ref="N4:N28" si="2">IF(COUNTIF($L:$L,L2)&gt;1,"重複","o")</f>
        <v>o</v>
      </c>
    </row>
    <row r="5" spans="2:14">
      <c r="B5" s="109">
        <v>13</v>
      </c>
      <c r="C5" s="110" t="s">
        <v>314</v>
      </c>
      <c r="D5" s="111" t="s">
        <v>525</v>
      </c>
      <c r="E5" s="173" t="str">
        <f t="shared" si="0"/>
        <v>北海道</v>
      </c>
      <c r="F5" s="102">
        <f t="shared" si="1"/>
        <v>1</v>
      </c>
      <c r="G5" s="174">
        <v>3</v>
      </c>
      <c r="H5" s="113" t="s">
        <v>333</v>
      </c>
      <c r="K5" s="119" t="s">
        <v>162</v>
      </c>
      <c r="L5" s="120">
        <v>23</v>
      </c>
      <c r="M5" s="121" t="str">
        <f>VLOOKUP(L5,'マスター (2)'!$G:$H,2,FALSE)</f>
        <v>徳島</v>
      </c>
      <c r="N5" s="102" t="str">
        <f t="shared" si="2"/>
        <v>o</v>
      </c>
    </row>
    <row r="6" spans="2:14">
      <c r="B6" s="109">
        <v>14</v>
      </c>
      <c r="C6" s="110" t="s">
        <v>312</v>
      </c>
      <c r="D6" s="122" t="s">
        <v>526</v>
      </c>
      <c r="E6" s="173" t="str">
        <f t="shared" si="0"/>
        <v>北海道</v>
      </c>
      <c r="F6" s="102">
        <f t="shared" si="1"/>
        <v>1</v>
      </c>
      <c r="G6" s="175">
        <v>4</v>
      </c>
      <c r="H6" s="124" t="s">
        <v>338</v>
      </c>
      <c r="K6" s="119" t="s">
        <v>336</v>
      </c>
      <c r="L6" s="120">
        <v>13</v>
      </c>
      <c r="M6" s="121" t="str">
        <f>VLOOKUP(L6,'マスター (2)'!$G:$H,2,FALSE)</f>
        <v>富山</v>
      </c>
      <c r="N6" s="102" t="str">
        <f t="shared" si="2"/>
        <v>o</v>
      </c>
    </row>
    <row r="7" spans="2:14" ht="21" thickBot="1">
      <c r="B7" s="109">
        <v>15</v>
      </c>
      <c r="C7" s="110" t="s">
        <v>315</v>
      </c>
      <c r="D7" s="122" t="s">
        <v>527</v>
      </c>
      <c r="E7" s="173" t="str">
        <f t="shared" si="0"/>
        <v>北海道</v>
      </c>
      <c r="F7" s="102">
        <f t="shared" si="1"/>
        <v>1</v>
      </c>
      <c r="G7" s="175">
        <v>5</v>
      </c>
      <c r="H7" s="124" t="s">
        <v>342</v>
      </c>
      <c r="K7" s="125" t="s">
        <v>339</v>
      </c>
      <c r="L7" s="126">
        <v>9</v>
      </c>
      <c r="M7" s="127" t="str">
        <f>VLOOKUP(L7,'マスター (2)'!$G:$H,2,FALSE)</f>
        <v>東京</v>
      </c>
      <c r="N7" s="102" t="str">
        <f t="shared" si="2"/>
        <v>o</v>
      </c>
    </row>
    <row r="8" spans="2:14">
      <c r="B8" s="109">
        <v>16</v>
      </c>
      <c r="C8" s="110" t="s">
        <v>340</v>
      </c>
      <c r="D8" s="122" t="s">
        <v>528</v>
      </c>
      <c r="E8" s="173" t="str">
        <f t="shared" si="0"/>
        <v>北海道</v>
      </c>
      <c r="F8" s="102">
        <f t="shared" si="1"/>
        <v>1</v>
      </c>
      <c r="G8" s="175">
        <v>6</v>
      </c>
      <c r="H8" s="124" t="s">
        <v>346</v>
      </c>
      <c r="K8" s="116" t="s">
        <v>343</v>
      </c>
      <c r="L8" s="117">
        <v>3</v>
      </c>
      <c r="M8" s="118" t="str">
        <f>VLOOKUP(L8,'マスター (2)'!$G:$H,2,FALSE)</f>
        <v>宮城</v>
      </c>
      <c r="N8" s="102" t="str">
        <f t="shared" si="2"/>
        <v>o</v>
      </c>
    </row>
    <row r="9" spans="2:14">
      <c r="B9" s="109">
        <v>17</v>
      </c>
      <c r="C9" s="110" t="s">
        <v>344</v>
      </c>
      <c r="D9" s="111" t="s">
        <v>529</v>
      </c>
      <c r="E9" s="173" t="str">
        <f t="shared" si="0"/>
        <v>北海道</v>
      </c>
      <c r="F9" s="102">
        <f t="shared" si="1"/>
        <v>1</v>
      </c>
      <c r="G9" s="175">
        <v>7</v>
      </c>
      <c r="H9" s="124" t="s">
        <v>348</v>
      </c>
      <c r="K9" s="119" t="s">
        <v>347</v>
      </c>
      <c r="L9" s="120">
        <v>19</v>
      </c>
      <c r="M9" s="121" t="str">
        <f>VLOOKUP(L9,'マスター (2)'!$G:$H,2,FALSE)</f>
        <v>滋賀</v>
      </c>
      <c r="N9" s="102" t="str">
        <f t="shared" si="2"/>
        <v>o</v>
      </c>
    </row>
    <row r="10" spans="2:14">
      <c r="B10" s="99">
        <v>21</v>
      </c>
      <c r="C10" s="105" t="s">
        <v>317</v>
      </c>
      <c r="D10" s="106" t="s">
        <v>530</v>
      </c>
      <c r="E10" s="173" t="str">
        <f t="shared" si="0"/>
        <v>岩手</v>
      </c>
      <c r="F10" s="102">
        <f t="shared" si="1"/>
        <v>2</v>
      </c>
      <c r="G10" s="175">
        <v>8</v>
      </c>
      <c r="H10" s="124" t="s">
        <v>350</v>
      </c>
      <c r="K10" s="119" t="s">
        <v>163</v>
      </c>
      <c r="L10" s="120">
        <v>12</v>
      </c>
      <c r="M10" s="121" t="str">
        <f>VLOOKUP(L10,'マスター (2)'!$G:$H,2,FALSE)</f>
        <v>長野</v>
      </c>
      <c r="N10" s="102" t="str">
        <f t="shared" si="2"/>
        <v>o</v>
      </c>
    </row>
    <row r="11" spans="2:14" ht="21" thickBot="1">
      <c r="B11" s="109">
        <v>22</v>
      </c>
      <c r="C11" s="110" t="s">
        <v>194</v>
      </c>
      <c r="D11" s="111" t="s">
        <v>531</v>
      </c>
      <c r="E11" s="173" t="str">
        <f t="shared" si="0"/>
        <v>岩手</v>
      </c>
      <c r="F11" s="102">
        <f t="shared" si="1"/>
        <v>2</v>
      </c>
      <c r="G11" s="175">
        <v>9</v>
      </c>
      <c r="H11" s="124" t="s">
        <v>352</v>
      </c>
      <c r="K11" s="125" t="s">
        <v>164</v>
      </c>
      <c r="L11" s="126">
        <v>14</v>
      </c>
      <c r="M11" s="127" t="str">
        <f>VLOOKUP(L11,'マスター (2)'!$G:$H,2,FALSE)</f>
        <v>石川</v>
      </c>
      <c r="N11" s="102" t="str">
        <f t="shared" si="2"/>
        <v>o</v>
      </c>
    </row>
    <row r="12" spans="2:14">
      <c r="B12" s="109">
        <v>23</v>
      </c>
      <c r="C12" s="110" t="s">
        <v>314</v>
      </c>
      <c r="D12" s="111" t="s">
        <v>532</v>
      </c>
      <c r="E12" s="173" t="str">
        <f t="shared" si="0"/>
        <v>岩手</v>
      </c>
      <c r="F12" s="102">
        <f t="shared" si="1"/>
        <v>2</v>
      </c>
      <c r="G12" s="175">
        <v>10</v>
      </c>
      <c r="H12" s="124" t="s">
        <v>355</v>
      </c>
      <c r="K12" s="116" t="s">
        <v>353</v>
      </c>
      <c r="L12" s="117">
        <v>17</v>
      </c>
      <c r="M12" s="118" t="str">
        <f>VLOOKUP(L12,'マスター (2)'!$G:$H,2,FALSE)</f>
        <v>愛知</v>
      </c>
      <c r="N12" s="102" t="str">
        <f t="shared" si="2"/>
        <v>o</v>
      </c>
    </row>
    <row r="13" spans="2:14">
      <c r="B13" s="109">
        <v>24</v>
      </c>
      <c r="C13" s="110" t="s">
        <v>312</v>
      </c>
      <c r="D13" s="111" t="s">
        <v>533</v>
      </c>
      <c r="E13" s="173" t="str">
        <f t="shared" si="0"/>
        <v>岩手</v>
      </c>
      <c r="F13" s="102">
        <f t="shared" si="1"/>
        <v>2</v>
      </c>
      <c r="G13" s="175">
        <v>11</v>
      </c>
      <c r="H13" s="124" t="s">
        <v>357</v>
      </c>
      <c r="K13" s="119" t="s">
        <v>356</v>
      </c>
      <c r="L13" s="120">
        <v>24</v>
      </c>
      <c r="M13" s="121" t="str">
        <f>VLOOKUP(L13,'マスター (2)'!$G:$H,2,FALSE)</f>
        <v>愛媛</v>
      </c>
      <c r="N13" s="102" t="str">
        <f t="shared" si="2"/>
        <v>o</v>
      </c>
    </row>
    <row r="14" spans="2:14">
      <c r="B14" s="99">
        <v>25</v>
      </c>
      <c r="C14" s="105" t="s">
        <v>315</v>
      </c>
      <c r="D14" s="106" t="s">
        <v>534</v>
      </c>
      <c r="E14" s="173" t="str">
        <f t="shared" si="0"/>
        <v>岩手</v>
      </c>
      <c r="F14" s="102">
        <f t="shared" si="1"/>
        <v>2</v>
      </c>
      <c r="G14" s="175">
        <v>12</v>
      </c>
      <c r="H14" s="124" t="s">
        <v>359</v>
      </c>
      <c r="K14" s="119" t="s">
        <v>358</v>
      </c>
      <c r="L14" s="120">
        <v>6</v>
      </c>
      <c r="M14" s="121" t="str">
        <f>VLOOKUP(L14,'マスター (2)'!$G:$H,2,FALSE)</f>
        <v>群馬</v>
      </c>
      <c r="N14" s="102" t="str">
        <f t="shared" si="2"/>
        <v>o</v>
      </c>
    </row>
    <row r="15" spans="2:14" ht="21" thickBot="1">
      <c r="B15" s="109">
        <v>26</v>
      </c>
      <c r="C15" s="110" t="s">
        <v>340</v>
      </c>
      <c r="D15" s="111" t="s">
        <v>535</v>
      </c>
      <c r="E15" s="173" t="str">
        <f t="shared" si="0"/>
        <v>岩手</v>
      </c>
      <c r="F15" s="102">
        <f t="shared" si="1"/>
        <v>2</v>
      </c>
      <c r="G15" s="175">
        <v>13</v>
      </c>
      <c r="H15" s="124" t="s">
        <v>536</v>
      </c>
      <c r="K15" s="125" t="s">
        <v>360</v>
      </c>
      <c r="L15" s="126">
        <v>8</v>
      </c>
      <c r="M15" s="127" t="str">
        <f>VLOOKUP(L15,'マスター (2)'!$G:$H,2,FALSE)</f>
        <v>千葉</v>
      </c>
      <c r="N15" s="102" t="str">
        <f t="shared" si="2"/>
        <v>o</v>
      </c>
    </row>
    <row r="16" spans="2:14">
      <c r="B16" s="109">
        <v>27</v>
      </c>
      <c r="C16" s="110" t="s">
        <v>344</v>
      </c>
      <c r="D16" s="111" t="s">
        <v>537</v>
      </c>
      <c r="E16" s="173" t="str">
        <f t="shared" si="0"/>
        <v>岩手</v>
      </c>
      <c r="F16" s="102">
        <f t="shared" si="1"/>
        <v>2</v>
      </c>
      <c r="G16" s="175">
        <v>14</v>
      </c>
      <c r="H16" s="124" t="s">
        <v>362</v>
      </c>
      <c r="K16" s="116" t="s">
        <v>363</v>
      </c>
      <c r="L16" s="117">
        <v>4</v>
      </c>
      <c r="M16" s="118" t="str">
        <f>VLOOKUP(L16,'マスター (2)'!$G:$H,2,FALSE)</f>
        <v>茨城</v>
      </c>
      <c r="N16" s="102" t="str">
        <f t="shared" si="2"/>
        <v>o</v>
      </c>
    </row>
    <row r="17" spans="2:14">
      <c r="B17" s="109">
        <v>31</v>
      </c>
      <c r="C17" s="110" t="s">
        <v>317</v>
      </c>
      <c r="D17" s="111" t="s">
        <v>23</v>
      </c>
      <c r="E17" s="173" t="str">
        <f t="shared" si="0"/>
        <v>宮城</v>
      </c>
      <c r="F17" s="102">
        <f t="shared" si="1"/>
        <v>3</v>
      </c>
      <c r="G17" s="175">
        <v>15</v>
      </c>
      <c r="H17" s="124" t="s">
        <v>364</v>
      </c>
      <c r="K17" s="119" t="s">
        <v>365</v>
      </c>
      <c r="L17" s="120">
        <v>5</v>
      </c>
      <c r="M17" s="121" t="str">
        <f>VLOOKUP(L17,'マスター (2)'!$G:$H,2,FALSE)</f>
        <v>栃木</v>
      </c>
      <c r="N17" s="102" t="str">
        <f t="shared" si="2"/>
        <v>o</v>
      </c>
    </row>
    <row r="18" spans="2:14">
      <c r="B18" s="109">
        <v>32</v>
      </c>
      <c r="C18" s="110" t="s">
        <v>194</v>
      </c>
      <c r="D18" s="111" t="s">
        <v>25</v>
      </c>
      <c r="E18" s="173" t="str">
        <f t="shared" si="0"/>
        <v>宮城</v>
      </c>
      <c r="F18" s="102">
        <f t="shared" si="1"/>
        <v>3</v>
      </c>
      <c r="G18" s="175">
        <v>16</v>
      </c>
      <c r="H18" s="128" t="s">
        <v>366</v>
      </c>
      <c r="K18" s="119" t="s">
        <v>367</v>
      </c>
      <c r="L18" s="120">
        <v>20</v>
      </c>
      <c r="M18" s="121" t="str">
        <f>VLOOKUP(L18,'マスター (2)'!$G:$H,2,FALSE)</f>
        <v>京都</v>
      </c>
      <c r="N18" s="102" t="str">
        <f t="shared" si="2"/>
        <v>o</v>
      </c>
    </row>
    <row r="19" spans="2:14" ht="21" thickBot="1">
      <c r="B19" s="109">
        <v>33</v>
      </c>
      <c r="C19" s="110" t="s">
        <v>314</v>
      </c>
      <c r="D19" s="111" t="s">
        <v>538</v>
      </c>
      <c r="E19" s="173" t="str">
        <f t="shared" si="0"/>
        <v>宮城</v>
      </c>
      <c r="F19" s="102">
        <f t="shared" si="1"/>
        <v>3</v>
      </c>
      <c r="G19" s="175">
        <v>17</v>
      </c>
      <c r="H19" s="129" t="s">
        <v>369</v>
      </c>
      <c r="K19" s="125" t="s">
        <v>370</v>
      </c>
      <c r="L19" s="126">
        <v>22</v>
      </c>
      <c r="M19" s="127" t="str">
        <f>VLOOKUP(L19,'マスター (2)'!$G:$H,2,FALSE)</f>
        <v>奈良</v>
      </c>
      <c r="N19" s="102" t="str">
        <f t="shared" si="2"/>
        <v>o</v>
      </c>
    </row>
    <row r="20" spans="2:14">
      <c r="B20" s="109">
        <v>34</v>
      </c>
      <c r="C20" s="110" t="s">
        <v>312</v>
      </c>
      <c r="D20" s="111" t="s">
        <v>24</v>
      </c>
      <c r="E20" s="173" t="str">
        <f t="shared" si="0"/>
        <v>宮城</v>
      </c>
      <c r="F20" s="102">
        <f t="shared" si="1"/>
        <v>3</v>
      </c>
      <c r="G20" s="175">
        <v>18</v>
      </c>
      <c r="H20" s="129" t="s">
        <v>372</v>
      </c>
      <c r="K20" s="116" t="s">
        <v>373</v>
      </c>
      <c r="L20" s="117">
        <v>7</v>
      </c>
      <c r="M20" s="118" t="str">
        <f>VLOOKUP(L20,'マスター (2)'!$G:$H,2,FALSE)</f>
        <v>埼玉</v>
      </c>
      <c r="N20" s="102" t="str">
        <f t="shared" si="2"/>
        <v>o</v>
      </c>
    </row>
    <row r="21" spans="2:14">
      <c r="B21" s="99">
        <v>35</v>
      </c>
      <c r="C21" s="105" t="s">
        <v>315</v>
      </c>
      <c r="D21" s="106" t="s">
        <v>539</v>
      </c>
      <c r="E21" s="173" t="str">
        <f t="shared" si="0"/>
        <v>宮城</v>
      </c>
      <c r="F21" s="102">
        <f t="shared" si="1"/>
        <v>3</v>
      </c>
      <c r="G21" s="175">
        <v>19</v>
      </c>
      <c r="H21" s="129" t="s">
        <v>375</v>
      </c>
      <c r="K21" s="119" t="s">
        <v>376</v>
      </c>
      <c r="L21" s="120">
        <v>1</v>
      </c>
      <c r="M21" s="121" t="str">
        <f>VLOOKUP(L21,'マスター (2)'!$G:$H,2,FALSE)</f>
        <v>北海道</v>
      </c>
      <c r="N21" s="102" t="str">
        <f t="shared" si="2"/>
        <v>o</v>
      </c>
    </row>
    <row r="22" spans="2:14" ht="21" thickBot="1">
      <c r="B22" s="109">
        <v>41</v>
      </c>
      <c r="C22" s="110" t="s">
        <v>317</v>
      </c>
      <c r="D22" s="111" t="s">
        <v>540</v>
      </c>
      <c r="E22" s="173" t="str">
        <f t="shared" si="0"/>
        <v>茨城</v>
      </c>
      <c r="F22" s="102">
        <f t="shared" si="1"/>
        <v>4</v>
      </c>
      <c r="G22" s="175">
        <v>20</v>
      </c>
      <c r="H22" s="129" t="s">
        <v>377</v>
      </c>
      <c r="K22" s="125" t="s">
        <v>378</v>
      </c>
      <c r="L22" s="126">
        <v>2</v>
      </c>
      <c r="M22" s="127" t="str">
        <f>VLOOKUP(L22,'マスター (2)'!$G:$H,2,FALSE)</f>
        <v>岩手</v>
      </c>
      <c r="N22" s="102" t="str">
        <f t="shared" si="2"/>
        <v>o</v>
      </c>
    </row>
    <row r="23" spans="2:14">
      <c r="B23" s="109">
        <v>42</v>
      </c>
      <c r="C23" s="110" t="s">
        <v>194</v>
      </c>
      <c r="D23" s="111" t="s">
        <v>541</v>
      </c>
      <c r="E23" s="173" t="str">
        <f t="shared" si="0"/>
        <v>茨城</v>
      </c>
      <c r="F23" s="102">
        <f t="shared" si="1"/>
        <v>4</v>
      </c>
      <c r="G23" s="175">
        <v>21</v>
      </c>
      <c r="H23" s="129" t="s">
        <v>380</v>
      </c>
      <c r="K23" s="116" t="s">
        <v>381</v>
      </c>
      <c r="L23" s="117">
        <v>25</v>
      </c>
      <c r="M23" s="118" t="str">
        <f>VLOOKUP(L23,'マスター (2)'!$G:$H,2,FALSE)</f>
        <v>福岡</v>
      </c>
      <c r="N23" s="102" t="str">
        <f t="shared" si="2"/>
        <v>o</v>
      </c>
    </row>
    <row r="24" spans="2:14">
      <c r="B24" s="109">
        <v>43</v>
      </c>
      <c r="C24" s="110" t="s">
        <v>314</v>
      </c>
      <c r="D24" s="111" t="s">
        <v>542</v>
      </c>
      <c r="E24" s="173" t="str">
        <f t="shared" si="0"/>
        <v>茨城</v>
      </c>
      <c r="F24" s="102">
        <f t="shared" si="1"/>
        <v>4</v>
      </c>
      <c r="G24" s="175">
        <v>22</v>
      </c>
      <c r="H24" s="129" t="s">
        <v>383</v>
      </c>
      <c r="K24" s="119" t="s">
        <v>384</v>
      </c>
      <c r="L24" s="120">
        <v>10</v>
      </c>
      <c r="M24" s="121" t="str">
        <f>VLOOKUP(L24,'マスター (2)'!$G:$H,2,FALSE)</f>
        <v>神奈川</v>
      </c>
      <c r="N24" s="102" t="str">
        <f t="shared" si="2"/>
        <v>o</v>
      </c>
    </row>
    <row r="25" spans="2:14" ht="21" thickBot="1">
      <c r="B25" s="109">
        <v>44</v>
      </c>
      <c r="C25" s="110" t="s">
        <v>312</v>
      </c>
      <c r="D25" s="111" t="s">
        <v>543</v>
      </c>
      <c r="E25" s="173" t="str">
        <f t="shared" si="0"/>
        <v>茨城</v>
      </c>
      <c r="F25" s="102">
        <f t="shared" si="1"/>
        <v>4</v>
      </c>
      <c r="G25" s="175">
        <v>23</v>
      </c>
      <c r="H25" s="129" t="s">
        <v>544</v>
      </c>
      <c r="K25" s="125" t="s">
        <v>387</v>
      </c>
      <c r="L25" s="126">
        <v>11</v>
      </c>
      <c r="M25" s="127" t="str">
        <f>VLOOKUP(L25,'マスター (2)'!$G:$H,2,FALSE)</f>
        <v>山梨</v>
      </c>
      <c r="N25" s="102" t="str">
        <f t="shared" si="2"/>
        <v>o</v>
      </c>
    </row>
    <row r="26" spans="2:14">
      <c r="B26" s="109">
        <v>45</v>
      </c>
      <c r="C26" s="110" t="s">
        <v>315</v>
      </c>
      <c r="D26" s="111" t="s">
        <v>545</v>
      </c>
      <c r="E26" s="173" t="str">
        <f t="shared" si="0"/>
        <v>茨城</v>
      </c>
      <c r="F26" s="102">
        <f t="shared" si="1"/>
        <v>4</v>
      </c>
      <c r="G26" s="175">
        <v>24</v>
      </c>
      <c r="H26" s="129" t="s">
        <v>389</v>
      </c>
      <c r="K26" s="116" t="s">
        <v>390</v>
      </c>
      <c r="L26" s="117">
        <v>21</v>
      </c>
      <c r="M26" s="118" t="str">
        <f>VLOOKUP(L26,'マスター (2)'!$G:$H,2,FALSE)</f>
        <v>大阪</v>
      </c>
      <c r="N26" s="102" t="str">
        <f t="shared" si="2"/>
        <v>o</v>
      </c>
    </row>
    <row r="27" spans="2:14">
      <c r="B27" s="99">
        <v>46</v>
      </c>
      <c r="C27" s="105" t="s">
        <v>340</v>
      </c>
      <c r="D27" s="106" t="s">
        <v>546</v>
      </c>
      <c r="E27" s="173" t="str">
        <f t="shared" si="0"/>
        <v>茨城</v>
      </c>
      <c r="F27" s="102">
        <f t="shared" si="1"/>
        <v>4</v>
      </c>
      <c r="G27" s="175">
        <v>25</v>
      </c>
      <c r="H27" s="129" t="s">
        <v>392</v>
      </c>
      <c r="K27" s="119" t="s">
        <v>393</v>
      </c>
      <c r="L27" s="120">
        <v>18</v>
      </c>
      <c r="M27" s="121" t="str">
        <f>VLOOKUP(L27,'マスター (2)'!$G:$H,2,FALSE)</f>
        <v>三重</v>
      </c>
      <c r="N27" s="102" t="str">
        <f t="shared" si="2"/>
        <v>o</v>
      </c>
    </row>
    <row r="28" spans="2:14" ht="21" thickBot="1">
      <c r="B28" s="109">
        <v>47</v>
      </c>
      <c r="C28" s="110" t="s">
        <v>344</v>
      </c>
      <c r="D28" s="122" t="s">
        <v>547</v>
      </c>
      <c r="E28" s="173" t="str">
        <f t="shared" si="0"/>
        <v>茨城</v>
      </c>
      <c r="F28" s="102">
        <f t="shared" si="1"/>
        <v>4</v>
      </c>
      <c r="K28" s="125" t="s">
        <v>394</v>
      </c>
      <c r="L28" s="126">
        <v>15</v>
      </c>
      <c r="M28" s="127" t="str">
        <f>VLOOKUP(L28,'マスター (2)'!$G:$H,2,FALSE)</f>
        <v>福井</v>
      </c>
      <c r="N28" s="102" t="str">
        <f t="shared" si="2"/>
        <v>o</v>
      </c>
    </row>
    <row r="29" spans="2:14">
      <c r="B29" s="109">
        <v>51</v>
      </c>
      <c r="C29" s="110" t="s">
        <v>317</v>
      </c>
      <c r="D29" s="111" t="s">
        <v>39</v>
      </c>
      <c r="E29" s="173" t="str">
        <f t="shared" si="0"/>
        <v>栃木</v>
      </c>
      <c r="F29" s="102">
        <f t="shared" si="1"/>
        <v>5</v>
      </c>
    </row>
    <row r="30" spans="2:14">
      <c r="B30" s="109">
        <v>52</v>
      </c>
      <c r="C30" s="110" t="s">
        <v>194</v>
      </c>
      <c r="D30" s="111" t="s">
        <v>548</v>
      </c>
      <c r="E30" s="173" t="str">
        <f t="shared" si="0"/>
        <v>栃木</v>
      </c>
      <c r="F30" s="102">
        <f t="shared" si="1"/>
        <v>5</v>
      </c>
    </row>
    <row r="31" spans="2:14">
      <c r="B31" s="109">
        <v>53</v>
      </c>
      <c r="C31" s="110" t="s">
        <v>314</v>
      </c>
      <c r="D31" s="111" t="s">
        <v>402</v>
      </c>
      <c r="E31" s="173" t="str">
        <f t="shared" si="0"/>
        <v>栃木</v>
      </c>
      <c r="F31" s="102">
        <f t="shared" si="1"/>
        <v>5</v>
      </c>
    </row>
    <row r="32" spans="2:14">
      <c r="B32" s="109">
        <v>54</v>
      </c>
      <c r="C32" s="110" t="s">
        <v>312</v>
      </c>
      <c r="D32" s="111" t="s">
        <v>549</v>
      </c>
      <c r="E32" s="173" t="str">
        <f t="shared" si="0"/>
        <v>栃木</v>
      </c>
      <c r="F32" s="102">
        <f t="shared" si="1"/>
        <v>5</v>
      </c>
    </row>
    <row r="33" spans="2:8">
      <c r="B33" s="109">
        <v>55</v>
      </c>
      <c r="C33" s="110" t="s">
        <v>315</v>
      </c>
      <c r="D33" s="122" t="s">
        <v>550</v>
      </c>
      <c r="E33" s="173" t="str">
        <f t="shared" si="0"/>
        <v>栃木</v>
      </c>
      <c r="F33" s="102">
        <f t="shared" si="1"/>
        <v>5</v>
      </c>
    </row>
    <row r="34" spans="2:8">
      <c r="B34" s="109">
        <v>56</v>
      </c>
      <c r="C34" s="110" t="s">
        <v>340</v>
      </c>
      <c r="D34" s="111" t="s">
        <v>551</v>
      </c>
      <c r="E34" s="173" t="str">
        <f t="shared" si="0"/>
        <v>栃木</v>
      </c>
      <c r="F34" s="102">
        <f t="shared" si="1"/>
        <v>5</v>
      </c>
    </row>
    <row r="35" spans="2:8">
      <c r="B35" s="99">
        <v>57</v>
      </c>
      <c r="C35" s="105" t="s">
        <v>344</v>
      </c>
      <c r="D35" s="106" t="s">
        <v>552</v>
      </c>
      <c r="E35" s="173" t="str">
        <f t="shared" si="0"/>
        <v>栃木</v>
      </c>
      <c r="F35" s="102">
        <f t="shared" si="1"/>
        <v>5</v>
      </c>
    </row>
    <row r="36" spans="2:8">
      <c r="B36" s="109">
        <v>61</v>
      </c>
      <c r="C36" s="110" t="s">
        <v>317</v>
      </c>
      <c r="D36" s="111" t="s">
        <v>553</v>
      </c>
      <c r="E36" s="173" t="str">
        <f t="shared" si="0"/>
        <v>群馬</v>
      </c>
      <c r="F36" s="102">
        <f t="shared" si="1"/>
        <v>6</v>
      </c>
    </row>
    <row r="37" spans="2:8">
      <c r="B37" s="109">
        <v>62</v>
      </c>
      <c r="C37" s="110" t="s">
        <v>194</v>
      </c>
      <c r="D37" s="111" t="s">
        <v>554</v>
      </c>
      <c r="E37" s="173" t="str">
        <f t="shared" si="0"/>
        <v>群馬</v>
      </c>
      <c r="F37" s="102">
        <f t="shared" si="1"/>
        <v>6</v>
      </c>
    </row>
    <row r="38" spans="2:8">
      <c r="B38" s="109">
        <v>63</v>
      </c>
      <c r="C38" s="110" t="s">
        <v>314</v>
      </c>
      <c r="D38" s="111" t="s">
        <v>555</v>
      </c>
      <c r="E38" s="173" t="str">
        <f t="shared" si="0"/>
        <v>群馬</v>
      </c>
      <c r="F38" s="102">
        <f t="shared" si="1"/>
        <v>6</v>
      </c>
    </row>
    <row r="39" spans="2:8">
      <c r="B39" s="109">
        <v>64</v>
      </c>
      <c r="C39" s="110" t="s">
        <v>312</v>
      </c>
      <c r="D39" s="111" t="s">
        <v>556</v>
      </c>
      <c r="E39" s="173" t="str">
        <f t="shared" si="0"/>
        <v>群馬</v>
      </c>
      <c r="F39" s="102">
        <f t="shared" si="1"/>
        <v>6</v>
      </c>
    </row>
    <row r="40" spans="2:8">
      <c r="B40" s="109">
        <v>65</v>
      </c>
      <c r="C40" s="110" t="s">
        <v>315</v>
      </c>
      <c r="D40" s="111" t="s">
        <v>557</v>
      </c>
      <c r="E40" s="173" t="str">
        <f t="shared" si="0"/>
        <v>群馬</v>
      </c>
      <c r="F40" s="102">
        <f t="shared" si="1"/>
        <v>6</v>
      </c>
    </row>
    <row r="41" spans="2:8">
      <c r="B41" s="109">
        <v>66</v>
      </c>
      <c r="C41" s="110" t="s">
        <v>340</v>
      </c>
      <c r="D41" s="111" t="s">
        <v>558</v>
      </c>
      <c r="E41" s="173" t="str">
        <f t="shared" si="0"/>
        <v>群馬</v>
      </c>
      <c r="F41" s="102">
        <f t="shared" si="1"/>
        <v>6</v>
      </c>
    </row>
    <row r="42" spans="2:8">
      <c r="B42" s="109">
        <v>67</v>
      </c>
      <c r="C42" s="110" t="s">
        <v>344</v>
      </c>
      <c r="D42" s="111" t="s">
        <v>559</v>
      </c>
      <c r="E42" s="173" t="str">
        <f t="shared" si="0"/>
        <v>群馬</v>
      </c>
      <c r="F42" s="102">
        <f t="shared" si="1"/>
        <v>6</v>
      </c>
    </row>
    <row r="43" spans="2:8" ht="24">
      <c r="B43" s="99">
        <v>71</v>
      </c>
      <c r="C43" s="130" t="s">
        <v>317</v>
      </c>
      <c r="D43" s="106" t="s">
        <v>560</v>
      </c>
      <c r="E43" s="173" t="str">
        <f t="shared" si="0"/>
        <v>埼玉</v>
      </c>
      <c r="F43" s="102">
        <f t="shared" si="1"/>
        <v>7</v>
      </c>
    </row>
    <row r="44" spans="2:8">
      <c r="B44" s="109">
        <v>72</v>
      </c>
      <c r="C44" s="110" t="s">
        <v>194</v>
      </c>
      <c r="D44" s="111" t="s">
        <v>561</v>
      </c>
      <c r="E44" s="173" t="str">
        <f t="shared" si="0"/>
        <v>埼玉</v>
      </c>
      <c r="F44" s="102">
        <f t="shared" si="1"/>
        <v>7</v>
      </c>
    </row>
    <row r="45" spans="2:8">
      <c r="B45" s="109">
        <v>73</v>
      </c>
      <c r="C45" s="110" t="s">
        <v>314</v>
      </c>
      <c r="D45" s="111" t="s">
        <v>562</v>
      </c>
      <c r="E45" s="173" t="str">
        <f t="shared" si="0"/>
        <v>埼玉</v>
      </c>
      <c r="F45" s="102">
        <f t="shared" si="1"/>
        <v>7</v>
      </c>
    </row>
    <row r="46" spans="2:8">
      <c r="B46" s="109">
        <v>74</v>
      </c>
      <c r="C46" s="110" t="s">
        <v>312</v>
      </c>
      <c r="D46" s="111" t="s">
        <v>563</v>
      </c>
      <c r="E46" s="173" t="str">
        <f t="shared" si="0"/>
        <v>埼玉</v>
      </c>
      <c r="F46" s="102">
        <f t="shared" si="1"/>
        <v>7</v>
      </c>
    </row>
    <row r="47" spans="2:8">
      <c r="B47" s="109">
        <v>75</v>
      </c>
      <c r="C47" s="110" t="s">
        <v>315</v>
      </c>
      <c r="D47" s="111" t="s">
        <v>564</v>
      </c>
      <c r="E47" s="173" t="str">
        <f t="shared" si="0"/>
        <v>埼玉</v>
      </c>
      <c r="F47" s="102">
        <f t="shared" si="1"/>
        <v>7</v>
      </c>
      <c r="H47" s="104" t="s">
        <v>408</v>
      </c>
    </row>
    <row r="48" spans="2:8">
      <c r="B48" s="109">
        <v>76</v>
      </c>
      <c r="C48" s="110" t="s">
        <v>340</v>
      </c>
      <c r="D48" s="111" t="s">
        <v>565</v>
      </c>
      <c r="E48" s="173" t="str">
        <f t="shared" si="0"/>
        <v>埼玉</v>
      </c>
      <c r="F48" s="102">
        <f t="shared" si="1"/>
        <v>7</v>
      </c>
    </row>
    <row r="49" spans="1:6">
      <c r="B49" s="109">
        <v>77</v>
      </c>
      <c r="C49" s="110" t="s">
        <v>344</v>
      </c>
      <c r="D49" s="111" t="s">
        <v>566</v>
      </c>
      <c r="E49" s="173" t="str">
        <f t="shared" si="0"/>
        <v>埼玉</v>
      </c>
      <c r="F49" s="102">
        <f t="shared" si="1"/>
        <v>7</v>
      </c>
    </row>
    <row r="50" spans="1:6">
      <c r="B50" s="99">
        <v>81</v>
      </c>
      <c r="C50" s="105" t="s">
        <v>317</v>
      </c>
      <c r="D50" s="106" t="s">
        <v>64</v>
      </c>
      <c r="E50" s="173" t="str">
        <f t="shared" si="0"/>
        <v>千葉</v>
      </c>
      <c r="F50" s="102">
        <f t="shared" si="1"/>
        <v>8</v>
      </c>
    </row>
    <row r="51" spans="1:6">
      <c r="A51" s="131"/>
      <c r="B51" s="176">
        <v>82</v>
      </c>
      <c r="C51" s="110" t="s">
        <v>194</v>
      </c>
      <c r="D51" s="111" t="s">
        <v>567</v>
      </c>
      <c r="E51" s="173" t="str">
        <f t="shared" si="0"/>
        <v>千葉</v>
      </c>
      <c r="F51" s="102">
        <f t="shared" si="1"/>
        <v>8</v>
      </c>
    </row>
    <row r="52" spans="1:6">
      <c r="A52" s="131"/>
      <c r="B52" s="176">
        <v>83</v>
      </c>
      <c r="C52" s="110" t="s">
        <v>314</v>
      </c>
      <c r="D52" s="111" t="s">
        <v>568</v>
      </c>
      <c r="E52" s="173" t="str">
        <f t="shared" si="0"/>
        <v>千葉</v>
      </c>
      <c r="F52" s="102">
        <f t="shared" si="1"/>
        <v>8</v>
      </c>
    </row>
    <row r="53" spans="1:6">
      <c r="A53" s="131"/>
      <c r="B53" s="176">
        <v>84</v>
      </c>
      <c r="C53" s="110" t="s">
        <v>312</v>
      </c>
      <c r="D53" s="111" t="s">
        <v>569</v>
      </c>
      <c r="E53" s="173" t="str">
        <f t="shared" si="0"/>
        <v>千葉</v>
      </c>
      <c r="F53" s="102">
        <f t="shared" si="1"/>
        <v>8</v>
      </c>
    </row>
    <row r="54" spans="1:6">
      <c r="A54" s="131"/>
      <c r="B54" s="176">
        <v>85</v>
      </c>
      <c r="C54" s="110" t="s">
        <v>315</v>
      </c>
      <c r="D54" s="111" t="s">
        <v>570</v>
      </c>
      <c r="E54" s="173" t="str">
        <f t="shared" si="0"/>
        <v>千葉</v>
      </c>
      <c r="F54" s="102">
        <f t="shared" si="1"/>
        <v>8</v>
      </c>
    </row>
    <row r="55" spans="1:6">
      <c r="A55" s="131"/>
      <c r="B55" s="176">
        <v>86</v>
      </c>
      <c r="C55" s="110" t="s">
        <v>340</v>
      </c>
      <c r="D55" s="122" t="s">
        <v>571</v>
      </c>
      <c r="E55" s="173" t="str">
        <f t="shared" si="0"/>
        <v>千葉</v>
      </c>
      <c r="F55" s="102">
        <f t="shared" si="1"/>
        <v>8</v>
      </c>
    </row>
    <row r="56" spans="1:6">
      <c r="A56" s="131"/>
      <c r="B56" s="176">
        <v>87</v>
      </c>
      <c r="C56" s="110" t="s">
        <v>344</v>
      </c>
      <c r="D56" s="111" t="s">
        <v>572</v>
      </c>
      <c r="E56" s="173" t="str">
        <f t="shared" si="0"/>
        <v>千葉</v>
      </c>
      <c r="F56" s="102">
        <f t="shared" si="1"/>
        <v>8</v>
      </c>
    </row>
    <row r="57" spans="1:6">
      <c r="A57" s="131"/>
      <c r="B57" s="176">
        <v>91</v>
      </c>
      <c r="C57" s="110" t="s">
        <v>317</v>
      </c>
      <c r="D57" s="110" t="s">
        <v>573</v>
      </c>
      <c r="E57" s="173" t="str">
        <f t="shared" si="0"/>
        <v>東京</v>
      </c>
      <c r="F57" s="102">
        <f t="shared" si="1"/>
        <v>9</v>
      </c>
    </row>
    <row r="58" spans="1:6">
      <c r="B58" s="99">
        <v>92</v>
      </c>
      <c r="C58" s="133" t="s">
        <v>194</v>
      </c>
      <c r="D58" s="134" t="s">
        <v>574</v>
      </c>
      <c r="E58" s="173" t="str">
        <f t="shared" si="0"/>
        <v>東京</v>
      </c>
      <c r="F58" s="102">
        <f t="shared" si="1"/>
        <v>9</v>
      </c>
    </row>
    <row r="59" spans="1:6">
      <c r="A59" s="131"/>
      <c r="B59" s="177">
        <v>93</v>
      </c>
      <c r="C59" s="110" t="s">
        <v>314</v>
      </c>
      <c r="D59" s="111" t="s">
        <v>575</v>
      </c>
      <c r="E59" s="173" t="str">
        <f t="shared" si="0"/>
        <v>東京</v>
      </c>
      <c r="F59" s="102">
        <f t="shared" si="1"/>
        <v>9</v>
      </c>
    </row>
    <row r="60" spans="1:6">
      <c r="A60" s="131"/>
      <c r="B60" s="177">
        <v>94</v>
      </c>
      <c r="C60" s="110" t="s">
        <v>312</v>
      </c>
      <c r="D60" s="111" t="s">
        <v>576</v>
      </c>
      <c r="E60" s="173" t="str">
        <f t="shared" si="0"/>
        <v>東京</v>
      </c>
      <c r="F60" s="102">
        <f t="shared" si="1"/>
        <v>9</v>
      </c>
    </row>
    <row r="61" spans="1:6">
      <c r="A61" s="131"/>
      <c r="B61" s="177">
        <v>95</v>
      </c>
      <c r="C61" s="110" t="s">
        <v>315</v>
      </c>
      <c r="D61" s="111" t="s">
        <v>577</v>
      </c>
      <c r="E61" s="173" t="str">
        <f t="shared" si="0"/>
        <v>東京</v>
      </c>
      <c r="F61" s="102">
        <f t="shared" si="1"/>
        <v>9</v>
      </c>
    </row>
    <row r="62" spans="1:6">
      <c r="A62" s="131"/>
      <c r="B62" s="177">
        <v>96</v>
      </c>
      <c r="C62" s="110" t="s">
        <v>340</v>
      </c>
      <c r="D62" s="136" t="s">
        <v>578</v>
      </c>
      <c r="E62" s="173" t="str">
        <f t="shared" si="0"/>
        <v>東京</v>
      </c>
      <c r="F62" s="102">
        <f t="shared" si="1"/>
        <v>9</v>
      </c>
    </row>
    <row r="63" spans="1:6">
      <c r="A63" s="137"/>
      <c r="B63" s="177">
        <v>97</v>
      </c>
      <c r="C63" s="110" t="s">
        <v>344</v>
      </c>
      <c r="D63" s="111" t="s">
        <v>579</v>
      </c>
      <c r="E63" s="173" t="str">
        <f t="shared" si="0"/>
        <v>東京</v>
      </c>
      <c r="F63" s="102">
        <f t="shared" si="1"/>
        <v>9</v>
      </c>
    </row>
    <row r="64" spans="1:6">
      <c r="A64" s="131"/>
      <c r="B64" s="177"/>
      <c r="C64" s="110" t="s">
        <v>580</v>
      </c>
      <c r="D64" s="111" t="s">
        <v>581</v>
      </c>
      <c r="E64" s="173" t="e">
        <f t="shared" si="0"/>
        <v>#N/A</v>
      </c>
      <c r="F64" s="102">
        <f t="shared" si="1"/>
        <v>0</v>
      </c>
    </row>
    <row r="65" spans="1:6">
      <c r="A65" s="131"/>
      <c r="B65" s="177">
        <v>101</v>
      </c>
      <c r="C65" s="110" t="s">
        <v>317</v>
      </c>
      <c r="D65" s="111" t="s">
        <v>582</v>
      </c>
      <c r="E65" s="173" t="str">
        <f t="shared" si="0"/>
        <v>神奈川</v>
      </c>
      <c r="F65" s="102">
        <f t="shared" si="1"/>
        <v>10</v>
      </c>
    </row>
    <row r="66" spans="1:6">
      <c r="B66" s="99">
        <v>102</v>
      </c>
      <c r="C66" s="105" t="s">
        <v>194</v>
      </c>
      <c r="D66" s="106" t="s">
        <v>583</v>
      </c>
      <c r="E66" s="173" t="str">
        <f t="shared" si="0"/>
        <v>神奈川</v>
      </c>
      <c r="F66" s="102">
        <f t="shared" si="1"/>
        <v>10</v>
      </c>
    </row>
    <row r="67" spans="1:6">
      <c r="A67" s="131"/>
      <c r="B67" s="177">
        <v>103</v>
      </c>
      <c r="C67" s="110" t="s">
        <v>314</v>
      </c>
      <c r="D67" s="122" t="s">
        <v>584</v>
      </c>
      <c r="E67" s="173" t="str">
        <f t="shared" si="0"/>
        <v>神奈川</v>
      </c>
      <c r="F67" s="102">
        <f t="shared" si="1"/>
        <v>10</v>
      </c>
    </row>
    <row r="68" spans="1:6">
      <c r="A68" s="131"/>
      <c r="B68" s="177">
        <v>104</v>
      </c>
      <c r="C68" s="110" t="s">
        <v>312</v>
      </c>
      <c r="D68" s="122" t="s">
        <v>585</v>
      </c>
      <c r="E68" s="173" t="str">
        <f t="shared" ref="E68:E131" si="3">VLOOKUP(F68,G:H,2,FALSE)</f>
        <v>神奈川</v>
      </c>
      <c r="F68" s="102">
        <f t="shared" ref="F68:F131" si="4">(ROUNDDOWN(B68/10,0))</f>
        <v>10</v>
      </c>
    </row>
    <row r="69" spans="1:6">
      <c r="A69" s="131"/>
      <c r="B69" s="177">
        <v>105</v>
      </c>
      <c r="C69" s="110" t="s">
        <v>315</v>
      </c>
      <c r="D69" s="111" t="s">
        <v>586</v>
      </c>
      <c r="E69" s="173" t="str">
        <f t="shared" si="3"/>
        <v>神奈川</v>
      </c>
      <c r="F69" s="102">
        <f t="shared" si="4"/>
        <v>10</v>
      </c>
    </row>
    <row r="70" spans="1:6">
      <c r="A70" s="131"/>
      <c r="B70" s="177">
        <v>106</v>
      </c>
      <c r="C70" s="110" t="s">
        <v>340</v>
      </c>
      <c r="D70" s="111" t="s">
        <v>587</v>
      </c>
      <c r="E70" s="173" t="str">
        <f t="shared" si="3"/>
        <v>神奈川</v>
      </c>
      <c r="F70" s="102">
        <f t="shared" si="4"/>
        <v>10</v>
      </c>
    </row>
    <row r="71" spans="1:6">
      <c r="A71" s="131"/>
      <c r="B71" s="177">
        <v>107</v>
      </c>
      <c r="C71" s="110" t="s">
        <v>344</v>
      </c>
      <c r="D71" s="111" t="s">
        <v>588</v>
      </c>
      <c r="E71" s="173" t="str">
        <f t="shared" si="3"/>
        <v>神奈川</v>
      </c>
      <c r="F71" s="102">
        <f t="shared" si="4"/>
        <v>10</v>
      </c>
    </row>
    <row r="72" spans="1:6">
      <c r="A72" s="131"/>
      <c r="B72" s="177">
        <v>111</v>
      </c>
      <c r="C72" s="110" t="s">
        <v>317</v>
      </c>
      <c r="D72" s="122" t="s">
        <v>589</v>
      </c>
      <c r="E72" s="173" t="str">
        <f t="shared" si="3"/>
        <v>山梨</v>
      </c>
      <c r="F72" s="102">
        <f t="shared" si="4"/>
        <v>11</v>
      </c>
    </row>
    <row r="73" spans="1:6">
      <c r="A73" s="131"/>
      <c r="B73" s="177">
        <v>112</v>
      </c>
      <c r="C73" s="110" t="s">
        <v>194</v>
      </c>
      <c r="D73" s="122" t="s">
        <v>590</v>
      </c>
      <c r="E73" s="173" t="str">
        <f t="shared" si="3"/>
        <v>山梨</v>
      </c>
      <c r="F73" s="102">
        <f t="shared" si="4"/>
        <v>11</v>
      </c>
    </row>
    <row r="74" spans="1:6">
      <c r="B74" s="99">
        <v>113</v>
      </c>
      <c r="C74" s="105" t="s">
        <v>314</v>
      </c>
      <c r="D74" s="106" t="s">
        <v>591</v>
      </c>
      <c r="E74" s="173" t="str">
        <f t="shared" si="3"/>
        <v>山梨</v>
      </c>
      <c r="F74" s="102">
        <f t="shared" si="4"/>
        <v>11</v>
      </c>
    </row>
    <row r="75" spans="1:6">
      <c r="A75" s="131"/>
      <c r="B75" s="177">
        <v>121</v>
      </c>
      <c r="C75" s="110" t="s">
        <v>317</v>
      </c>
      <c r="D75" s="111" t="s">
        <v>592</v>
      </c>
      <c r="E75" s="173" t="str">
        <f t="shared" si="3"/>
        <v>長野</v>
      </c>
      <c r="F75" s="102">
        <f t="shared" si="4"/>
        <v>12</v>
      </c>
    </row>
    <row r="76" spans="1:6">
      <c r="A76" s="131"/>
      <c r="B76" s="177">
        <v>122</v>
      </c>
      <c r="C76" s="110" t="s">
        <v>194</v>
      </c>
      <c r="D76" s="111" t="s">
        <v>593</v>
      </c>
      <c r="E76" s="173" t="str">
        <f t="shared" si="3"/>
        <v>長野</v>
      </c>
      <c r="F76" s="102">
        <f t="shared" si="4"/>
        <v>12</v>
      </c>
    </row>
    <row r="77" spans="1:6">
      <c r="A77" s="131"/>
      <c r="B77" s="177">
        <v>123</v>
      </c>
      <c r="C77" s="110" t="s">
        <v>314</v>
      </c>
      <c r="D77" s="111" t="s">
        <v>594</v>
      </c>
      <c r="E77" s="173" t="str">
        <f t="shared" si="3"/>
        <v>長野</v>
      </c>
      <c r="F77" s="102">
        <f t="shared" si="4"/>
        <v>12</v>
      </c>
    </row>
    <row r="78" spans="1:6">
      <c r="A78" s="131"/>
      <c r="B78" s="177">
        <v>124</v>
      </c>
      <c r="C78" s="110" t="s">
        <v>312</v>
      </c>
      <c r="D78" s="111" t="s">
        <v>595</v>
      </c>
      <c r="E78" s="173" t="str">
        <f t="shared" si="3"/>
        <v>長野</v>
      </c>
      <c r="F78" s="102">
        <f t="shared" si="4"/>
        <v>12</v>
      </c>
    </row>
    <row r="79" spans="1:6">
      <c r="A79" s="131"/>
      <c r="B79" s="177">
        <v>125</v>
      </c>
      <c r="C79" s="110" t="s">
        <v>315</v>
      </c>
      <c r="D79" s="111" t="s">
        <v>596</v>
      </c>
      <c r="E79" s="173" t="str">
        <f t="shared" si="3"/>
        <v>長野</v>
      </c>
      <c r="F79" s="102">
        <f t="shared" si="4"/>
        <v>12</v>
      </c>
    </row>
    <row r="80" spans="1:6">
      <c r="A80" s="131"/>
      <c r="B80" s="177">
        <v>126</v>
      </c>
      <c r="C80" s="110" t="s">
        <v>340</v>
      </c>
      <c r="D80" s="122" t="s">
        <v>597</v>
      </c>
      <c r="E80" s="173" t="str">
        <f t="shared" si="3"/>
        <v>長野</v>
      </c>
      <c r="F80" s="102">
        <f t="shared" si="4"/>
        <v>12</v>
      </c>
    </row>
    <row r="81" spans="1:8">
      <c r="A81" s="131"/>
      <c r="B81" s="177">
        <v>127</v>
      </c>
      <c r="C81" s="110" t="s">
        <v>344</v>
      </c>
      <c r="D81" s="111" t="s">
        <v>598</v>
      </c>
      <c r="E81" s="173" t="str">
        <f t="shared" si="3"/>
        <v>長野</v>
      </c>
      <c r="F81" s="102">
        <f t="shared" si="4"/>
        <v>12</v>
      </c>
    </row>
    <row r="82" spans="1:8">
      <c r="B82" s="99">
        <v>131</v>
      </c>
      <c r="C82" s="105" t="s">
        <v>317</v>
      </c>
      <c r="D82" s="106" t="s">
        <v>599</v>
      </c>
      <c r="E82" s="173" t="str">
        <f t="shared" si="3"/>
        <v>富山</v>
      </c>
      <c r="F82" s="102">
        <f t="shared" si="4"/>
        <v>13</v>
      </c>
    </row>
    <row r="83" spans="1:8">
      <c r="A83" s="131"/>
      <c r="B83" s="177">
        <v>132</v>
      </c>
      <c r="C83" s="110" t="s">
        <v>194</v>
      </c>
      <c r="D83" s="111" t="s">
        <v>600</v>
      </c>
      <c r="E83" s="173" t="str">
        <f t="shared" si="3"/>
        <v>富山</v>
      </c>
      <c r="F83" s="102">
        <f t="shared" si="4"/>
        <v>13</v>
      </c>
    </row>
    <row r="84" spans="1:8">
      <c r="A84" s="131"/>
      <c r="B84" s="177">
        <v>133</v>
      </c>
      <c r="C84" s="110" t="s">
        <v>314</v>
      </c>
      <c r="D84" s="111" t="s">
        <v>601</v>
      </c>
      <c r="E84" s="173" t="str">
        <f t="shared" si="3"/>
        <v>富山</v>
      </c>
      <c r="F84" s="102">
        <f t="shared" si="4"/>
        <v>13</v>
      </c>
    </row>
    <row r="85" spans="1:8">
      <c r="A85" s="137"/>
      <c r="B85" s="177">
        <v>134</v>
      </c>
      <c r="C85" s="110" t="s">
        <v>312</v>
      </c>
      <c r="D85" s="111" t="s">
        <v>602</v>
      </c>
      <c r="E85" s="173" t="str">
        <f t="shared" si="3"/>
        <v>富山</v>
      </c>
      <c r="F85" s="102">
        <f t="shared" si="4"/>
        <v>13</v>
      </c>
    </row>
    <row r="86" spans="1:8">
      <c r="A86" s="137"/>
      <c r="B86" s="177">
        <v>135</v>
      </c>
      <c r="C86" s="110" t="s">
        <v>315</v>
      </c>
      <c r="D86" s="111" t="s">
        <v>603</v>
      </c>
      <c r="E86" s="173" t="str">
        <f t="shared" si="3"/>
        <v>富山</v>
      </c>
      <c r="F86" s="102">
        <f t="shared" si="4"/>
        <v>13</v>
      </c>
    </row>
    <row r="87" spans="1:8">
      <c r="B87" s="99">
        <v>136</v>
      </c>
      <c r="C87" s="138" t="s">
        <v>340</v>
      </c>
      <c r="D87" s="106" t="s">
        <v>604</v>
      </c>
      <c r="E87" s="173" t="str">
        <f t="shared" si="3"/>
        <v>富山</v>
      </c>
      <c r="F87" s="102">
        <f t="shared" si="4"/>
        <v>13</v>
      </c>
    </row>
    <row r="88" spans="1:8">
      <c r="A88" s="137"/>
      <c r="B88" s="176">
        <v>141</v>
      </c>
      <c r="C88" s="110" t="s">
        <v>317</v>
      </c>
      <c r="D88" s="111" t="s">
        <v>94</v>
      </c>
      <c r="E88" s="173" t="str">
        <f t="shared" si="3"/>
        <v>石川</v>
      </c>
      <c r="F88" s="102">
        <f t="shared" si="4"/>
        <v>14</v>
      </c>
    </row>
    <row r="89" spans="1:8" ht="24">
      <c r="A89" s="139"/>
      <c r="B89" s="176">
        <v>142</v>
      </c>
      <c r="C89" s="110" t="s">
        <v>194</v>
      </c>
      <c r="D89" s="122" t="s">
        <v>605</v>
      </c>
      <c r="E89" s="173" t="str">
        <f t="shared" si="3"/>
        <v>石川</v>
      </c>
      <c r="F89" s="102">
        <f t="shared" si="4"/>
        <v>14</v>
      </c>
    </row>
    <row r="90" spans="1:8" ht="24">
      <c r="A90" s="139"/>
      <c r="B90" s="176">
        <v>143</v>
      </c>
      <c r="C90" s="110" t="s">
        <v>314</v>
      </c>
      <c r="D90" s="111" t="s">
        <v>606</v>
      </c>
      <c r="E90" s="173" t="str">
        <f t="shared" si="3"/>
        <v>石川</v>
      </c>
      <c r="F90" s="102">
        <f t="shared" si="4"/>
        <v>14</v>
      </c>
    </row>
    <row r="91" spans="1:8" ht="24">
      <c r="A91" s="139"/>
      <c r="B91" s="176">
        <v>144</v>
      </c>
      <c r="C91" s="110" t="s">
        <v>312</v>
      </c>
      <c r="D91" s="111" t="s">
        <v>607</v>
      </c>
      <c r="E91" s="173" t="str">
        <f t="shared" si="3"/>
        <v>石川</v>
      </c>
      <c r="F91" s="102">
        <f t="shared" si="4"/>
        <v>14</v>
      </c>
    </row>
    <row r="92" spans="1:8" ht="24">
      <c r="A92" s="139"/>
      <c r="B92" s="176">
        <v>145</v>
      </c>
      <c r="C92" s="110" t="s">
        <v>315</v>
      </c>
      <c r="D92" s="111" t="s">
        <v>608</v>
      </c>
      <c r="E92" s="173" t="str">
        <f t="shared" si="3"/>
        <v>石川</v>
      </c>
      <c r="F92" s="102">
        <f t="shared" si="4"/>
        <v>14</v>
      </c>
    </row>
    <row r="93" spans="1:8" ht="24">
      <c r="A93" s="139"/>
      <c r="B93" s="176">
        <v>146</v>
      </c>
      <c r="C93" s="110" t="s">
        <v>340</v>
      </c>
      <c r="D93" s="122" t="s">
        <v>609</v>
      </c>
      <c r="E93" s="173" t="str">
        <f t="shared" si="3"/>
        <v>石川</v>
      </c>
      <c r="F93" s="102">
        <f t="shared" si="4"/>
        <v>14</v>
      </c>
      <c r="H93" s="107"/>
    </row>
    <row r="94" spans="1:8">
      <c r="B94" s="99">
        <v>147</v>
      </c>
      <c r="C94" s="131" t="s">
        <v>344</v>
      </c>
      <c r="D94" s="134" t="s">
        <v>610</v>
      </c>
      <c r="E94" s="173" t="str">
        <f t="shared" si="3"/>
        <v>石川</v>
      </c>
      <c r="F94" s="102">
        <f t="shared" si="4"/>
        <v>14</v>
      </c>
    </row>
    <row r="95" spans="1:8">
      <c r="A95" s="131"/>
      <c r="B95" s="176">
        <v>151</v>
      </c>
      <c r="C95" s="110" t="s">
        <v>317</v>
      </c>
      <c r="D95" s="111" t="s">
        <v>611</v>
      </c>
      <c r="E95" s="173" t="str">
        <f t="shared" si="3"/>
        <v>福井</v>
      </c>
      <c r="F95" s="102">
        <f t="shared" si="4"/>
        <v>15</v>
      </c>
    </row>
    <row r="96" spans="1:8">
      <c r="A96" s="131"/>
      <c r="B96" s="176">
        <v>152</v>
      </c>
      <c r="C96" s="110" t="s">
        <v>194</v>
      </c>
      <c r="D96" s="122" t="s">
        <v>612</v>
      </c>
      <c r="E96" s="173" t="str">
        <f t="shared" si="3"/>
        <v>福井</v>
      </c>
      <c r="F96" s="102">
        <f t="shared" si="4"/>
        <v>15</v>
      </c>
    </row>
    <row r="97" spans="1:8">
      <c r="A97" s="131"/>
      <c r="B97" s="176">
        <v>153</v>
      </c>
      <c r="C97" s="110" t="s">
        <v>314</v>
      </c>
      <c r="D97" s="111" t="s">
        <v>613</v>
      </c>
      <c r="E97" s="173" t="str">
        <f t="shared" si="3"/>
        <v>福井</v>
      </c>
      <c r="F97" s="102">
        <f t="shared" si="4"/>
        <v>15</v>
      </c>
    </row>
    <row r="98" spans="1:8">
      <c r="A98" s="131"/>
      <c r="B98" s="176">
        <v>154</v>
      </c>
      <c r="C98" s="110" t="s">
        <v>312</v>
      </c>
      <c r="D98" s="111" t="s">
        <v>614</v>
      </c>
      <c r="E98" s="173" t="str">
        <f t="shared" si="3"/>
        <v>福井</v>
      </c>
      <c r="F98" s="102">
        <f t="shared" si="4"/>
        <v>15</v>
      </c>
    </row>
    <row r="99" spans="1:8">
      <c r="A99" s="131"/>
      <c r="B99" s="176">
        <v>155</v>
      </c>
      <c r="C99" s="110" t="s">
        <v>315</v>
      </c>
      <c r="D99" s="122" t="s">
        <v>615</v>
      </c>
      <c r="E99" s="173" t="str">
        <f t="shared" si="3"/>
        <v>福井</v>
      </c>
      <c r="F99" s="102">
        <f t="shared" si="4"/>
        <v>15</v>
      </c>
    </row>
    <row r="100" spans="1:8">
      <c r="A100" s="131"/>
      <c r="B100" s="176">
        <v>156</v>
      </c>
      <c r="C100" s="110" t="s">
        <v>340</v>
      </c>
      <c r="D100" s="122" t="s">
        <v>616</v>
      </c>
      <c r="E100" s="173" t="str">
        <f t="shared" si="3"/>
        <v>福井</v>
      </c>
      <c r="F100" s="102">
        <f t="shared" si="4"/>
        <v>15</v>
      </c>
      <c r="H100" s="107"/>
    </row>
    <row r="101" spans="1:8">
      <c r="A101" s="131"/>
      <c r="B101" s="176">
        <v>157</v>
      </c>
      <c r="C101" s="110" t="s">
        <v>344</v>
      </c>
      <c r="D101" s="111" t="s">
        <v>617</v>
      </c>
      <c r="E101" s="173" t="str">
        <f t="shared" si="3"/>
        <v>福井</v>
      </c>
      <c r="F101" s="102">
        <f t="shared" si="4"/>
        <v>15</v>
      </c>
      <c r="H101" s="107"/>
    </row>
    <row r="102" spans="1:8">
      <c r="B102" s="99">
        <v>161</v>
      </c>
      <c r="C102" s="131" t="s">
        <v>317</v>
      </c>
      <c r="D102" s="106" t="s">
        <v>618</v>
      </c>
      <c r="E102" s="173" t="str">
        <f t="shared" si="3"/>
        <v>静岡</v>
      </c>
      <c r="F102" s="102">
        <f t="shared" si="4"/>
        <v>16</v>
      </c>
    </row>
    <row r="103" spans="1:8">
      <c r="A103" s="131"/>
      <c r="B103" s="176">
        <v>162</v>
      </c>
      <c r="C103" s="110" t="s">
        <v>194</v>
      </c>
      <c r="D103" s="111" t="s">
        <v>619</v>
      </c>
      <c r="E103" s="173" t="str">
        <f t="shared" si="3"/>
        <v>静岡</v>
      </c>
      <c r="F103" s="102">
        <f t="shared" si="4"/>
        <v>16</v>
      </c>
    </row>
    <row r="104" spans="1:8">
      <c r="A104" s="131"/>
      <c r="B104" s="176">
        <v>163</v>
      </c>
      <c r="C104" s="110" t="s">
        <v>314</v>
      </c>
      <c r="D104" s="111" t="s">
        <v>620</v>
      </c>
      <c r="E104" s="173" t="str">
        <f t="shared" si="3"/>
        <v>静岡</v>
      </c>
      <c r="F104" s="102">
        <f t="shared" si="4"/>
        <v>16</v>
      </c>
    </row>
    <row r="105" spans="1:8">
      <c r="A105" s="131"/>
      <c r="B105" s="176">
        <v>164</v>
      </c>
      <c r="C105" s="110" t="s">
        <v>312</v>
      </c>
      <c r="D105" s="111" t="s">
        <v>621</v>
      </c>
      <c r="E105" s="173" t="str">
        <f t="shared" si="3"/>
        <v>静岡</v>
      </c>
      <c r="F105" s="102">
        <f t="shared" si="4"/>
        <v>16</v>
      </c>
    </row>
    <row r="106" spans="1:8">
      <c r="A106" s="131"/>
      <c r="B106" s="176">
        <v>165</v>
      </c>
      <c r="C106" s="110" t="s">
        <v>315</v>
      </c>
      <c r="D106" s="111" t="s">
        <v>622</v>
      </c>
      <c r="E106" s="173" t="str">
        <f t="shared" si="3"/>
        <v>静岡</v>
      </c>
      <c r="F106" s="102">
        <f t="shared" si="4"/>
        <v>16</v>
      </c>
      <c r="H106" s="107"/>
    </row>
    <row r="107" spans="1:8">
      <c r="A107" s="131"/>
      <c r="B107" s="176">
        <v>166</v>
      </c>
      <c r="C107" s="110" t="s">
        <v>340</v>
      </c>
      <c r="D107" s="111" t="s">
        <v>623</v>
      </c>
      <c r="E107" s="173" t="str">
        <f t="shared" si="3"/>
        <v>静岡</v>
      </c>
      <c r="F107" s="102">
        <f t="shared" si="4"/>
        <v>16</v>
      </c>
      <c r="H107" s="107"/>
    </row>
    <row r="108" spans="1:8">
      <c r="A108" s="131"/>
      <c r="B108" s="176">
        <v>167</v>
      </c>
      <c r="C108" s="110" t="s">
        <v>344</v>
      </c>
      <c r="D108" s="111" t="s">
        <v>624</v>
      </c>
      <c r="E108" s="173" t="str">
        <f t="shared" si="3"/>
        <v>静岡</v>
      </c>
      <c r="F108" s="102">
        <f t="shared" si="4"/>
        <v>16</v>
      </c>
      <c r="H108" s="107"/>
    </row>
    <row r="109" spans="1:8">
      <c r="A109" s="131"/>
      <c r="B109" s="176">
        <v>171</v>
      </c>
      <c r="C109" s="110" t="s">
        <v>317</v>
      </c>
      <c r="D109" s="111" t="s">
        <v>625</v>
      </c>
      <c r="E109" s="173" t="str">
        <f t="shared" si="3"/>
        <v>愛知</v>
      </c>
      <c r="F109" s="102">
        <f t="shared" si="4"/>
        <v>17</v>
      </c>
    </row>
    <row r="110" spans="1:8">
      <c r="B110" s="99">
        <v>172</v>
      </c>
      <c r="C110" s="131" t="s">
        <v>194</v>
      </c>
      <c r="D110" s="106" t="s">
        <v>626</v>
      </c>
      <c r="E110" s="173" t="str">
        <f t="shared" si="3"/>
        <v>愛知</v>
      </c>
      <c r="F110" s="102">
        <f t="shared" si="4"/>
        <v>17</v>
      </c>
    </row>
    <row r="111" spans="1:8">
      <c r="A111" s="131"/>
      <c r="B111" s="176">
        <v>173</v>
      </c>
      <c r="C111" s="110" t="s">
        <v>314</v>
      </c>
      <c r="D111" s="111" t="s">
        <v>627</v>
      </c>
      <c r="E111" s="173" t="str">
        <f t="shared" si="3"/>
        <v>愛知</v>
      </c>
      <c r="F111" s="102">
        <f t="shared" si="4"/>
        <v>17</v>
      </c>
    </row>
    <row r="112" spans="1:8">
      <c r="A112" s="131"/>
      <c r="B112" s="176">
        <v>174</v>
      </c>
      <c r="C112" s="110" t="s">
        <v>312</v>
      </c>
      <c r="D112" s="111" t="s">
        <v>628</v>
      </c>
      <c r="E112" s="173" t="str">
        <f t="shared" si="3"/>
        <v>愛知</v>
      </c>
      <c r="F112" s="102">
        <f t="shared" si="4"/>
        <v>17</v>
      </c>
      <c r="H112" s="107"/>
    </row>
    <row r="113" spans="1:8">
      <c r="A113" s="131"/>
      <c r="B113" s="176">
        <v>175</v>
      </c>
      <c r="C113" s="110" t="s">
        <v>315</v>
      </c>
      <c r="D113" s="111" t="s">
        <v>629</v>
      </c>
      <c r="E113" s="173" t="str">
        <f t="shared" si="3"/>
        <v>愛知</v>
      </c>
      <c r="F113" s="102">
        <f t="shared" si="4"/>
        <v>17</v>
      </c>
      <c r="H113" s="140"/>
    </row>
    <row r="114" spans="1:8">
      <c r="A114" s="131"/>
      <c r="B114" s="176">
        <v>176</v>
      </c>
      <c r="C114" s="110" t="s">
        <v>340</v>
      </c>
      <c r="D114" s="111" t="s">
        <v>630</v>
      </c>
      <c r="E114" s="173" t="str">
        <f t="shared" si="3"/>
        <v>愛知</v>
      </c>
      <c r="F114" s="102">
        <f t="shared" si="4"/>
        <v>17</v>
      </c>
      <c r="H114" s="107"/>
    </row>
    <row r="115" spans="1:8">
      <c r="A115" s="131"/>
      <c r="B115" s="176">
        <v>177</v>
      </c>
      <c r="C115" s="110" t="s">
        <v>344</v>
      </c>
      <c r="D115" s="111" t="s">
        <v>631</v>
      </c>
      <c r="E115" s="173" t="str">
        <f t="shared" si="3"/>
        <v>愛知</v>
      </c>
      <c r="F115" s="102">
        <f t="shared" si="4"/>
        <v>17</v>
      </c>
      <c r="H115" s="107"/>
    </row>
    <row r="116" spans="1:8">
      <c r="A116" s="131"/>
      <c r="B116" s="176">
        <v>181</v>
      </c>
      <c r="C116" s="110" t="s">
        <v>317</v>
      </c>
      <c r="D116" s="122" t="s">
        <v>632</v>
      </c>
      <c r="E116" s="173" t="str">
        <f t="shared" si="3"/>
        <v>三重</v>
      </c>
      <c r="F116" s="102">
        <f t="shared" si="4"/>
        <v>18</v>
      </c>
    </row>
    <row r="117" spans="1:8">
      <c r="A117" s="131"/>
      <c r="B117" s="176">
        <v>182</v>
      </c>
      <c r="C117" s="110" t="s">
        <v>194</v>
      </c>
      <c r="D117" s="111" t="s">
        <v>121</v>
      </c>
      <c r="E117" s="173" t="str">
        <f t="shared" si="3"/>
        <v>三重</v>
      </c>
      <c r="F117" s="102">
        <f t="shared" si="4"/>
        <v>18</v>
      </c>
    </row>
    <row r="118" spans="1:8">
      <c r="B118" s="99">
        <v>183</v>
      </c>
      <c r="C118" s="131" t="s">
        <v>314</v>
      </c>
      <c r="D118" s="106" t="s">
        <v>633</v>
      </c>
      <c r="E118" s="173" t="str">
        <f t="shared" si="3"/>
        <v>三重</v>
      </c>
      <c r="F118" s="102">
        <f t="shared" si="4"/>
        <v>18</v>
      </c>
    </row>
    <row r="119" spans="1:8">
      <c r="A119" s="131"/>
      <c r="B119" s="176">
        <v>184</v>
      </c>
      <c r="C119" s="110" t="s">
        <v>312</v>
      </c>
      <c r="D119" s="111" t="s">
        <v>634</v>
      </c>
      <c r="E119" s="173" t="str">
        <f t="shared" si="3"/>
        <v>三重</v>
      </c>
      <c r="F119" s="102">
        <f t="shared" si="4"/>
        <v>18</v>
      </c>
    </row>
    <row r="120" spans="1:8">
      <c r="A120" s="131"/>
      <c r="B120" s="176">
        <v>185</v>
      </c>
      <c r="C120" s="110" t="s">
        <v>315</v>
      </c>
      <c r="D120" s="111" t="s">
        <v>635</v>
      </c>
      <c r="E120" s="173" t="str">
        <f t="shared" si="3"/>
        <v>三重</v>
      </c>
      <c r="F120" s="102">
        <f t="shared" si="4"/>
        <v>18</v>
      </c>
    </row>
    <row r="121" spans="1:8">
      <c r="A121" s="131"/>
      <c r="B121" s="176">
        <v>186</v>
      </c>
      <c r="C121" s="110" t="s">
        <v>340</v>
      </c>
      <c r="D121" s="136" t="s">
        <v>636</v>
      </c>
      <c r="E121" s="173" t="str">
        <f t="shared" si="3"/>
        <v>三重</v>
      </c>
      <c r="F121" s="102">
        <f t="shared" si="4"/>
        <v>18</v>
      </c>
    </row>
    <row r="122" spans="1:8">
      <c r="A122" s="131"/>
      <c r="B122" s="176">
        <v>187</v>
      </c>
      <c r="C122" s="110" t="s">
        <v>344</v>
      </c>
      <c r="D122" s="111" t="s">
        <v>637</v>
      </c>
      <c r="E122" s="173" t="str">
        <f t="shared" si="3"/>
        <v>三重</v>
      </c>
      <c r="F122" s="102">
        <f t="shared" si="4"/>
        <v>18</v>
      </c>
    </row>
    <row r="123" spans="1:8">
      <c r="A123" s="131"/>
      <c r="B123" s="176"/>
      <c r="C123" s="110"/>
      <c r="D123" s="111"/>
      <c r="E123" s="173"/>
    </row>
    <row r="124" spans="1:8">
      <c r="B124" s="99">
        <v>191</v>
      </c>
      <c r="C124" s="131" t="s">
        <v>317</v>
      </c>
      <c r="D124" s="106" t="s">
        <v>638</v>
      </c>
      <c r="E124" s="173" t="str">
        <f t="shared" si="3"/>
        <v>滋賀</v>
      </c>
      <c r="F124" s="102">
        <f t="shared" si="4"/>
        <v>19</v>
      </c>
    </row>
    <row r="125" spans="1:8">
      <c r="A125" s="131"/>
      <c r="B125" s="176">
        <v>192</v>
      </c>
      <c r="C125" s="110" t="s">
        <v>194</v>
      </c>
      <c r="D125" s="136" t="s">
        <v>639</v>
      </c>
      <c r="E125" s="173" t="str">
        <f t="shared" si="3"/>
        <v>滋賀</v>
      </c>
      <c r="F125" s="102">
        <f t="shared" si="4"/>
        <v>19</v>
      </c>
    </row>
    <row r="126" spans="1:8">
      <c r="A126" s="131"/>
      <c r="B126" s="176">
        <v>193</v>
      </c>
      <c r="C126" s="110" t="s">
        <v>314</v>
      </c>
      <c r="D126" s="136" t="s">
        <v>640</v>
      </c>
      <c r="E126" s="173" t="str">
        <f t="shared" si="3"/>
        <v>滋賀</v>
      </c>
      <c r="F126" s="102">
        <f t="shared" si="4"/>
        <v>19</v>
      </c>
    </row>
    <row r="127" spans="1:8" ht="24">
      <c r="A127" s="139"/>
      <c r="B127" s="176">
        <v>194</v>
      </c>
      <c r="C127" s="110" t="s">
        <v>312</v>
      </c>
      <c r="D127" s="111" t="s">
        <v>641</v>
      </c>
      <c r="E127" s="173" t="str">
        <f t="shared" si="3"/>
        <v>滋賀</v>
      </c>
      <c r="F127" s="102">
        <f t="shared" si="4"/>
        <v>19</v>
      </c>
    </row>
    <row r="128" spans="1:8" ht="24">
      <c r="A128" s="139"/>
      <c r="B128" s="176">
        <v>195</v>
      </c>
      <c r="C128" s="110" t="s">
        <v>315</v>
      </c>
      <c r="D128" s="111" t="s">
        <v>642</v>
      </c>
      <c r="E128" s="173" t="str">
        <f t="shared" si="3"/>
        <v>滋賀</v>
      </c>
      <c r="F128" s="102">
        <f t="shared" si="4"/>
        <v>19</v>
      </c>
    </row>
    <row r="129" spans="1:6" ht="24">
      <c r="A129" s="139"/>
      <c r="B129" s="176">
        <v>196</v>
      </c>
      <c r="C129" s="110" t="s">
        <v>340</v>
      </c>
      <c r="D129" s="122" t="s">
        <v>643</v>
      </c>
      <c r="E129" s="173" t="str">
        <f t="shared" si="3"/>
        <v>滋賀</v>
      </c>
      <c r="F129" s="102">
        <f t="shared" si="4"/>
        <v>19</v>
      </c>
    </row>
    <row r="130" spans="1:6" ht="24">
      <c r="A130" s="139"/>
      <c r="B130" s="176">
        <v>201</v>
      </c>
      <c r="C130" s="110" t="s">
        <v>317</v>
      </c>
      <c r="D130" s="111" t="s">
        <v>644</v>
      </c>
      <c r="E130" s="173" t="str">
        <f t="shared" si="3"/>
        <v>京都</v>
      </c>
      <c r="F130" s="102">
        <f t="shared" si="4"/>
        <v>20</v>
      </c>
    </row>
    <row r="131" spans="1:6" ht="24">
      <c r="A131" s="139"/>
      <c r="B131" s="176">
        <v>202</v>
      </c>
      <c r="C131" s="110" t="s">
        <v>194</v>
      </c>
      <c r="D131" s="111" t="s">
        <v>136</v>
      </c>
      <c r="E131" s="173" t="str">
        <f t="shared" si="3"/>
        <v>京都</v>
      </c>
      <c r="F131" s="102">
        <f t="shared" si="4"/>
        <v>20</v>
      </c>
    </row>
    <row r="132" spans="1:6">
      <c r="B132" s="178"/>
      <c r="C132" s="179" t="s">
        <v>314</v>
      </c>
      <c r="D132" s="180" t="s">
        <v>645</v>
      </c>
      <c r="E132" s="181" t="e">
        <f t="shared" ref="E132:E168" si="5">VLOOKUP(F132,G:H,2,FALSE)</f>
        <v>#N/A</v>
      </c>
      <c r="F132" s="102">
        <f t="shared" ref="F132:F168" si="6">(ROUNDDOWN(B132/10,0))</f>
        <v>0</v>
      </c>
    </row>
    <row r="133" spans="1:6" ht="24">
      <c r="A133" s="139"/>
      <c r="B133" s="182">
        <v>203</v>
      </c>
      <c r="C133" s="183" t="s">
        <v>314</v>
      </c>
      <c r="D133" s="184" t="s">
        <v>646</v>
      </c>
      <c r="E133" s="185" t="str">
        <f t="shared" si="5"/>
        <v>京都</v>
      </c>
      <c r="F133" s="102">
        <f t="shared" si="6"/>
        <v>20</v>
      </c>
    </row>
    <row r="134" spans="1:6" ht="24">
      <c r="A134" s="139"/>
      <c r="B134" s="182">
        <v>204</v>
      </c>
      <c r="C134" s="186" t="s">
        <v>312</v>
      </c>
      <c r="D134" s="184" t="s">
        <v>647</v>
      </c>
      <c r="E134" s="185" t="str">
        <f t="shared" si="5"/>
        <v>京都</v>
      </c>
      <c r="F134" s="102">
        <f t="shared" si="6"/>
        <v>20</v>
      </c>
    </row>
    <row r="135" spans="1:6" ht="24">
      <c r="A135" s="139"/>
      <c r="B135" s="182">
        <v>205</v>
      </c>
      <c r="C135" s="186" t="s">
        <v>315</v>
      </c>
      <c r="D135" s="187" t="s">
        <v>648</v>
      </c>
      <c r="E135" s="185" t="str">
        <f t="shared" si="5"/>
        <v>京都</v>
      </c>
      <c r="F135" s="102">
        <f t="shared" si="6"/>
        <v>20</v>
      </c>
    </row>
    <row r="136" spans="1:6" ht="24">
      <c r="A136" s="139"/>
      <c r="B136" s="182">
        <v>206</v>
      </c>
      <c r="C136" s="186" t="s">
        <v>340</v>
      </c>
      <c r="D136" s="184" t="s">
        <v>649</v>
      </c>
      <c r="E136" s="185" t="str">
        <f t="shared" si="5"/>
        <v>京都</v>
      </c>
      <c r="F136" s="102">
        <f t="shared" si="6"/>
        <v>20</v>
      </c>
    </row>
    <row r="137" spans="1:6" ht="24">
      <c r="A137" s="139"/>
      <c r="B137" s="176">
        <v>211</v>
      </c>
      <c r="C137" s="110" t="s">
        <v>317</v>
      </c>
      <c r="D137" s="111" t="s">
        <v>650</v>
      </c>
      <c r="E137" s="173" t="str">
        <f t="shared" si="5"/>
        <v>大阪</v>
      </c>
      <c r="F137" s="102">
        <f t="shared" si="6"/>
        <v>21</v>
      </c>
    </row>
    <row r="138" spans="1:6" ht="24">
      <c r="A138" s="139"/>
      <c r="B138" s="176">
        <v>212</v>
      </c>
      <c r="C138" s="110" t="s">
        <v>194</v>
      </c>
      <c r="D138" s="122" t="s">
        <v>651</v>
      </c>
      <c r="E138" s="173" t="str">
        <f t="shared" si="5"/>
        <v>大阪</v>
      </c>
      <c r="F138" s="102">
        <f t="shared" si="6"/>
        <v>21</v>
      </c>
    </row>
    <row r="139" spans="1:6" ht="24">
      <c r="A139" s="139"/>
      <c r="B139" s="176">
        <v>213</v>
      </c>
      <c r="C139" s="110" t="s">
        <v>314</v>
      </c>
      <c r="D139" s="111" t="s">
        <v>652</v>
      </c>
      <c r="E139" s="173" t="str">
        <f t="shared" si="5"/>
        <v>大阪</v>
      </c>
      <c r="F139" s="102">
        <f t="shared" si="6"/>
        <v>21</v>
      </c>
    </row>
    <row r="140" spans="1:6">
      <c r="B140" s="99">
        <v>214</v>
      </c>
      <c r="C140" s="131" t="s">
        <v>312</v>
      </c>
      <c r="D140" s="134" t="s">
        <v>653</v>
      </c>
      <c r="E140" s="173" t="str">
        <f t="shared" si="5"/>
        <v>大阪</v>
      </c>
      <c r="F140" s="102">
        <f t="shared" si="6"/>
        <v>21</v>
      </c>
    </row>
    <row r="141" spans="1:6">
      <c r="A141" s="131"/>
      <c r="B141" s="176">
        <v>221</v>
      </c>
      <c r="C141" s="110" t="s">
        <v>317</v>
      </c>
      <c r="D141" s="111" t="s">
        <v>654</v>
      </c>
      <c r="E141" s="173" t="str">
        <f t="shared" si="5"/>
        <v>奈良</v>
      </c>
      <c r="F141" s="102">
        <f t="shared" si="6"/>
        <v>22</v>
      </c>
    </row>
    <row r="142" spans="1:6">
      <c r="A142" s="131"/>
      <c r="B142" s="176">
        <v>222</v>
      </c>
      <c r="C142" s="110" t="s">
        <v>194</v>
      </c>
      <c r="D142" s="111" t="s">
        <v>655</v>
      </c>
      <c r="E142" s="173" t="str">
        <f t="shared" si="5"/>
        <v>奈良</v>
      </c>
      <c r="F142" s="102">
        <f t="shared" si="6"/>
        <v>22</v>
      </c>
    </row>
    <row r="143" spans="1:6">
      <c r="A143" s="131"/>
      <c r="B143" s="176">
        <v>223</v>
      </c>
      <c r="C143" s="110" t="s">
        <v>314</v>
      </c>
      <c r="D143" s="111" t="s">
        <v>656</v>
      </c>
      <c r="E143" s="173" t="str">
        <f t="shared" si="5"/>
        <v>奈良</v>
      </c>
      <c r="F143" s="102">
        <f t="shared" si="6"/>
        <v>22</v>
      </c>
    </row>
    <row r="144" spans="1:6">
      <c r="A144" s="131"/>
      <c r="B144" s="176">
        <v>224</v>
      </c>
      <c r="C144" s="110" t="s">
        <v>312</v>
      </c>
      <c r="D144" s="111" t="s">
        <v>657</v>
      </c>
      <c r="E144" s="173" t="str">
        <f t="shared" si="5"/>
        <v>奈良</v>
      </c>
      <c r="F144" s="102">
        <f t="shared" si="6"/>
        <v>22</v>
      </c>
    </row>
    <row r="145" spans="1:6">
      <c r="A145" s="131"/>
      <c r="B145" s="176">
        <v>225</v>
      </c>
      <c r="C145" s="110" t="s">
        <v>315</v>
      </c>
      <c r="D145" s="122" t="s">
        <v>658</v>
      </c>
      <c r="E145" s="173" t="str">
        <f t="shared" si="5"/>
        <v>奈良</v>
      </c>
      <c r="F145" s="102">
        <f t="shared" si="6"/>
        <v>22</v>
      </c>
    </row>
    <row r="146" spans="1:6">
      <c r="A146" s="131"/>
      <c r="B146" s="176">
        <v>226</v>
      </c>
      <c r="C146" s="110" t="s">
        <v>340</v>
      </c>
      <c r="D146" s="122" t="s">
        <v>659</v>
      </c>
      <c r="E146" s="173" t="str">
        <f t="shared" si="5"/>
        <v>奈良</v>
      </c>
      <c r="F146" s="102">
        <f t="shared" si="6"/>
        <v>22</v>
      </c>
    </row>
    <row r="147" spans="1:6">
      <c r="A147" s="131"/>
      <c r="B147" s="176">
        <v>227</v>
      </c>
      <c r="C147" s="110" t="s">
        <v>344</v>
      </c>
      <c r="D147" s="111" t="s">
        <v>660</v>
      </c>
      <c r="E147" s="173" t="str">
        <f t="shared" si="5"/>
        <v>奈良</v>
      </c>
      <c r="F147" s="102">
        <f t="shared" si="6"/>
        <v>22</v>
      </c>
    </row>
    <row r="148" spans="1:6">
      <c r="B148" s="99">
        <v>231</v>
      </c>
      <c r="C148" s="131" t="s">
        <v>317</v>
      </c>
      <c r="D148" s="106" t="s">
        <v>661</v>
      </c>
      <c r="E148" s="173" t="str">
        <f t="shared" si="5"/>
        <v>徳島</v>
      </c>
      <c r="F148" s="102">
        <f t="shared" si="6"/>
        <v>23</v>
      </c>
    </row>
    <row r="149" spans="1:6">
      <c r="A149" s="131"/>
      <c r="B149" s="176">
        <v>232</v>
      </c>
      <c r="C149" s="110" t="s">
        <v>194</v>
      </c>
      <c r="D149" s="122" t="s">
        <v>662</v>
      </c>
      <c r="E149" s="173" t="str">
        <f t="shared" si="5"/>
        <v>徳島</v>
      </c>
      <c r="F149" s="102">
        <f t="shared" si="6"/>
        <v>23</v>
      </c>
    </row>
    <row r="150" spans="1:6">
      <c r="A150" s="131"/>
      <c r="B150" s="176">
        <v>233</v>
      </c>
      <c r="C150" s="110" t="s">
        <v>314</v>
      </c>
      <c r="D150" s="122" t="s">
        <v>663</v>
      </c>
      <c r="E150" s="173" t="str">
        <f t="shared" si="5"/>
        <v>徳島</v>
      </c>
      <c r="F150" s="102">
        <f t="shared" si="6"/>
        <v>23</v>
      </c>
    </row>
    <row r="151" spans="1:6">
      <c r="A151" s="131"/>
      <c r="B151" s="176">
        <v>234</v>
      </c>
      <c r="C151" s="110" t="s">
        <v>312</v>
      </c>
      <c r="D151" s="122" t="s">
        <v>664</v>
      </c>
      <c r="E151" s="173" t="str">
        <f t="shared" si="5"/>
        <v>徳島</v>
      </c>
      <c r="F151" s="102">
        <f t="shared" si="6"/>
        <v>23</v>
      </c>
    </row>
    <row r="152" spans="1:6">
      <c r="A152" s="131"/>
      <c r="B152" s="176">
        <v>235</v>
      </c>
      <c r="C152" s="110" t="s">
        <v>315</v>
      </c>
      <c r="D152" s="122" t="s">
        <v>665</v>
      </c>
      <c r="E152" s="173" t="str">
        <f t="shared" si="5"/>
        <v>徳島</v>
      </c>
      <c r="F152" s="102">
        <f t="shared" si="6"/>
        <v>23</v>
      </c>
    </row>
    <row r="153" spans="1:6">
      <c r="A153" s="131"/>
      <c r="B153" s="176">
        <v>236</v>
      </c>
      <c r="C153" s="110" t="s">
        <v>340</v>
      </c>
      <c r="D153" s="122" t="s">
        <v>666</v>
      </c>
      <c r="E153" s="173" t="str">
        <f t="shared" si="5"/>
        <v>徳島</v>
      </c>
      <c r="F153" s="102">
        <f t="shared" si="6"/>
        <v>23</v>
      </c>
    </row>
    <row r="154" spans="1:6">
      <c r="A154" s="131"/>
      <c r="B154" s="176">
        <v>237</v>
      </c>
      <c r="C154" s="110" t="s">
        <v>344</v>
      </c>
      <c r="D154" s="122" t="s">
        <v>667</v>
      </c>
      <c r="E154" s="173" t="str">
        <f t="shared" si="5"/>
        <v>徳島</v>
      </c>
      <c r="F154" s="102">
        <f t="shared" si="6"/>
        <v>23</v>
      </c>
    </row>
    <row r="155" spans="1:6">
      <c r="A155" s="131"/>
      <c r="B155" s="176">
        <v>241</v>
      </c>
      <c r="C155" s="110" t="s">
        <v>317</v>
      </c>
      <c r="D155" s="122" t="s">
        <v>668</v>
      </c>
      <c r="E155" s="173" t="str">
        <f t="shared" si="5"/>
        <v>愛媛</v>
      </c>
      <c r="F155" s="102">
        <f t="shared" si="6"/>
        <v>24</v>
      </c>
    </row>
    <row r="156" spans="1:6">
      <c r="B156" s="99">
        <v>242</v>
      </c>
      <c r="C156" s="131" t="s">
        <v>194</v>
      </c>
      <c r="D156" s="106" t="s">
        <v>669</v>
      </c>
      <c r="E156" s="173" t="str">
        <f t="shared" si="5"/>
        <v>愛媛</v>
      </c>
      <c r="F156" s="102">
        <f t="shared" si="6"/>
        <v>24</v>
      </c>
    </row>
    <row r="157" spans="1:6">
      <c r="A157" s="131"/>
      <c r="B157" s="176">
        <v>243</v>
      </c>
      <c r="C157" s="110" t="s">
        <v>314</v>
      </c>
      <c r="D157" s="111" t="s">
        <v>670</v>
      </c>
      <c r="E157" s="173" t="str">
        <f t="shared" si="5"/>
        <v>愛媛</v>
      </c>
      <c r="F157" s="102">
        <f t="shared" si="6"/>
        <v>24</v>
      </c>
    </row>
    <row r="158" spans="1:6">
      <c r="A158" s="131"/>
      <c r="B158" s="176">
        <v>244</v>
      </c>
      <c r="C158" s="110" t="s">
        <v>312</v>
      </c>
      <c r="D158" s="111" t="s">
        <v>671</v>
      </c>
      <c r="E158" s="173" t="str">
        <f t="shared" si="5"/>
        <v>愛媛</v>
      </c>
      <c r="F158" s="102">
        <f t="shared" si="6"/>
        <v>24</v>
      </c>
    </row>
    <row r="159" spans="1:6">
      <c r="A159" s="131"/>
      <c r="B159" s="176">
        <v>245</v>
      </c>
      <c r="C159" s="110" t="s">
        <v>315</v>
      </c>
      <c r="D159" s="111" t="s">
        <v>672</v>
      </c>
      <c r="E159" s="173" t="str">
        <f t="shared" si="5"/>
        <v>愛媛</v>
      </c>
      <c r="F159" s="102">
        <f t="shared" si="6"/>
        <v>24</v>
      </c>
    </row>
    <row r="160" spans="1:6">
      <c r="A160" s="131"/>
      <c r="B160" s="176">
        <v>246</v>
      </c>
      <c r="C160" s="110" t="s">
        <v>340</v>
      </c>
      <c r="D160" s="111" t="s">
        <v>673</v>
      </c>
      <c r="E160" s="173" t="str">
        <f t="shared" si="5"/>
        <v>愛媛</v>
      </c>
      <c r="F160" s="102">
        <f t="shared" si="6"/>
        <v>24</v>
      </c>
    </row>
    <row r="161" spans="1:6">
      <c r="A161" s="131"/>
      <c r="B161" s="176">
        <v>247</v>
      </c>
      <c r="C161" s="110" t="s">
        <v>344</v>
      </c>
      <c r="D161" s="111" t="s">
        <v>674</v>
      </c>
      <c r="E161" s="173" t="str">
        <f t="shared" si="5"/>
        <v>愛媛</v>
      </c>
      <c r="F161" s="102">
        <f t="shared" si="6"/>
        <v>24</v>
      </c>
    </row>
    <row r="162" spans="1:6">
      <c r="A162" s="131"/>
      <c r="B162" s="176">
        <v>251</v>
      </c>
      <c r="C162" s="110" t="s">
        <v>317</v>
      </c>
      <c r="D162" s="122" t="s">
        <v>151</v>
      </c>
      <c r="E162" s="173" t="str">
        <f t="shared" si="5"/>
        <v>福岡</v>
      </c>
      <c r="F162" s="102">
        <f t="shared" si="6"/>
        <v>25</v>
      </c>
    </row>
    <row r="163" spans="1:6">
      <c r="A163" s="131"/>
      <c r="B163" s="176">
        <v>252</v>
      </c>
      <c r="C163" s="110" t="s">
        <v>194</v>
      </c>
      <c r="D163" s="122" t="s">
        <v>675</v>
      </c>
      <c r="E163" s="173" t="str">
        <f t="shared" si="5"/>
        <v>福岡</v>
      </c>
      <c r="F163" s="102">
        <f t="shared" si="6"/>
        <v>25</v>
      </c>
    </row>
    <row r="164" spans="1:6">
      <c r="B164" s="99">
        <v>253</v>
      </c>
      <c r="C164" s="131" t="s">
        <v>314</v>
      </c>
      <c r="D164" s="106" t="s">
        <v>676</v>
      </c>
      <c r="E164" s="173" t="str">
        <f t="shared" si="5"/>
        <v>福岡</v>
      </c>
      <c r="F164" s="102">
        <f t="shared" si="6"/>
        <v>25</v>
      </c>
    </row>
    <row r="165" spans="1:6">
      <c r="A165" s="131"/>
      <c r="B165" s="176">
        <v>254</v>
      </c>
      <c r="C165" s="110" t="s">
        <v>312</v>
      </c>
      <c r="D165" s="111" t="s">
        <v>677</v>
      </c>
      <c r="E165" s="173" t="str">
        <f t="shared" si="5"/>
        <v>福岡</v>
      </c>
      <c r="F165" s="102">
        <f t="shared" si="6"/>
        <v>25</v>
      </c>
    </row>
    <row r="166" spans="1:6">
      <c r="A166" s="131"/>
      <c r="B166" s="176">
        <v>255</v>
      </c>
      <c r="C166" s="110" t="s">
        <v>315</v>
      </c>
      <c r="D166" s="111" t="s">
        <v>678</v>
      </c>
      <c r="E166" s="173" t="str">
        <f t="shared" si="5"/>
        <v>福岡</v>
      </c>
      <c r="F166" s="102">
        <f t="shared" si="6"/>
        <v>25</v>
      </c>
    </row>
    <row r="167" spans="1:6">
      <c r="A167" s="131"/>
      <c r="B167" s="176">
        <v>256</v>
      </c>
      <c r="C167" s="110" t="s">
        <v>340</v>
      </c>
      <c r="D167" s="111" t="s">
        <v>679</v>
      </c>
      <c r="E167" s="173" t="str">
        <f t="shared" si="5"/>
        <v>福岡</v>
      </c>
      <c r="F167" s="102">
        <f t="shared" si="6"/>
        <v>25</v>
      </c>
    </row>
    <row r="168" spans="1:6">
      <c r="A168" s="131"/>
      <c r="B168" s="176">
        <v>257</v>
      </c>
      <c r="C168" s="110" t="s">
        <v>344</v>
      </c>
      <c r="D168" s="111" t="s">
        <v>680</v>
      </c>
      <c r="E168" s="173" t="str">
        <f t="shared" si="5"/>
        <v>福岡</v>
      </c>
      <c r="F168" s="102">
        <f t="shared" si="6"/>
        <v>25</v>
      </c>
    </row>
    <row r="169" spans="1:6">
      <c r="B169" s="172"/>
      <c r="C169" s="172"/>
      <c r="D169" s="172"/>
      <c r="E169" s="172"/>
      <c r="F169" s="172"/>
    </row>
    <row r="170" spans="1:6">
      <c r="A170" s="131"/>
      <c r="B170" s="172"/>
      <c r="C170" s="172"/>
      <c r="D170" s="172"/>
      <c r="E170" s="172"/>
    </row>
    <row r="171" spans="1:6">
      <c r="A171" s="131"/>
      <c r="B171" s="172"/>
      <c r="C171" s="172"/>
      <c r="D171" s="172"/>
      <c r="E171" s="172"/>
    </row>
    <row r="172" spans="1:6">
      <c r="A172" s="131"/>
      <c r="B172" s="172"/>
      <c r="C172" s="172"/>
      <c r="D172" s="172"/>
      <c r="E172" s="172"/>
    </row>
    <row r="173" spans="1:6">
      <c r="A173" s="131"/>
      <c r="B173" s="172"/>
      <c r="C173" s="172"/>
      <c r="D173" s="172"/>
      <c r="E173" s="172"/>
    </row>
    <row r="174" spans="1:6">
      <c r="A174" s="131"/>
      <c r="B174" s="172"/>
      <c r="C174" s="172"/>
      <c r="D174" s="172"/>
      <c r="E174" s="172"/>
    </row>
    <row r="175" spans="1:6">
      <c r="A175" s="131"/>
      <c r="B175" s="172"/>
      <c r="C175" s="172"/>
      <c r="D175" s="172"/>
      <c r="E175" s="172"/>
    </row>
    <row r="176" spans="1:6">
      <c r="A176" s="131"/>
      <c r="B176" s="172"/>
      <c r="C176" s="172"/>
      <c r="D176" s="172"/>
      <c r="E176" s="172"/>
    </row>
    <row r="177" spans="1:5">
      <c r="B177" s="172"/>
      <c r="C177" s="172"/>
      <c r="D177" s="172"/>
      <c r="E177" s="172"/>
    </row>
    <row r="178" spans="1:5">
      <c r="A178" s="137"/>
      <c r="B178" s="172"/>
      <c r="C178" s="172"/>
      <c r="D178" s="172"/>
      <c r="E178" s="172"/>
    </row>
    <row r="179" spans="1:5" ht="24">
      <c r="A179" s="139"/>
      <c r="B179" s="172"/>
      <c r="C179" s="172"/>
      <c r="D179" s="172"/>
      <c r="E179" s="172"/>
    </row>
    <row r="180" spans="1:5" ht="24">
      <c r="A180" s="139"/>
      <c r="B180" s="172"/>
      <c r="C180" s="172"/>
      <c r="D180" s="172"/>
      <c r="E180" s="172"/>
    </row>
    <row r="181" spans="1:5" ht="24">
      <c r="A181" s="139"/>
      <c r="B181" s="172"/>
      <c r="C181" s="172"/>
      <c r="D181" s="172"/>
      <c r="E181" s="172"/>
    </row>
    <row r="182" spans="1:5" ht="24">
      <c r="A182" s="139"/>
      <c r="B182" s="172"/>
      <c r="C182" s="172"/>
      <c r="D182" s="172"/>
      <c r="E182" s="172"/>
    </row>
    <row r="183" spans="1:5" ht="24">
      <c r="A183" s="139"/>
      <c r="B183" s="172"/>
      <c r="C183" s="172"/>
      <c r="D183" s="172"/>
      <c r="E183" s="172"/>
    </row>
    <row r="184" spans="1:5" ht="24">
      <c r="A184" s="139"/>
      <c r="B184" s="172"/>
      <c r="C184" s="172"/>
      <c r="D184" s="172"/>
      <c r="E184" s="172"/>
    </row>
    <row r="185" spans="1:5">
      <c r="B185" s="172"/>
      <c r="C185" s="172"/>
      <c r="D185" s="172"/>
      <c r="E185" s="172"/>
    </row>
    <row r="186" spans="1:5">
      <c r="B186" s="172"/>
      <c r="C186" s="172"/>
      <c r="D186" s="172"/>
      <c r="E186" s="172"/>
    </row>
  </sheetData>
  <phoneticPr fontId="1"/>
  <conditionalFormatting sqref="D31">
    <cfRule type="duplicateValues" dxfId="55" priority="3"/>
  </conditionalFormatting>
  <conditionalFormatting sqref="D36">
    <cfRule type="duplicateValues" dxfId="54" priority="2"/>
  </conditionalFormatting>
  <conditionalFormatting sqref="D39">
    <cfRule type="duplicateValues" dxfId="53" priority="1"/>
  </conditionalFormatting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743A-288F-4AE5-B570-EEBA0E84EAB7}">
  <sheetPr>
    <tabColor rgb="FFFFFF00"/>
  </sheetPr>
  <dimension ref="A1:BS132"/>
  <sheetViews>
    <sheetView zoomScale="55" zoomScaleNormal="36" workbookViewId="0"/>
  </sheetViews>
  <sheetFormatPr baseColWidth="10" defaultColWidth="8.83203125" defaultRowHeight="18"/>
  <cols>
    <col min="2" max="2" width="30.1640625" customWidth="1"/>
    <col min="5" max="5" width="11" customWidth="1"/>
    <col min="6" max="6" width="5.6640625" customWidth="1"/>
    <col min="7" max="8" width="6.6640625" customWidth="1"/>
    <col min="9" max="9" width="6.33203125" customWidth="1"/>
    <col min="10" max="17" width="9.33203125" customWidth="1"/>
    <col min="20" max="20" width="15.6640625" customWidth="1"/>
    <col min="23" max="23" width="12.83203125" customWidth="1"/>
    <col min="24" max="24" width="6.1640625" customWidth="1"/>
    <col min="28" max="28" width="10.1640625" customWidth="1"/>
    <col min="31" max="31" width="10" customWidth="1"/>
    <col min="35" max="35" width="16.1640625" customWidth="1"/>
    <col min="38" max="38" width="10.6640625" customWidth="1"/>
    <col min="39" max="39" width="8.83203125" customWidth="1"/>
    <col min="41" max="41" width="12.1640625" customWidth="1"/>
    <col min="43" max="44" width="6.6640625" customWidth="1"/>
    <col min="46" max="46" width="10" customWidth="1"/>
    <col min="55" max="55" width="4" customWidth="1"/>
    <col min="56" max="56" width="6.1640625" style="188" customWidth="1"/>
    <col min="57" max="57" width="10" style="102" customWidth="1"/>
    <col min="58" max="58" width="3.6640625" hidden="1" customWidth="1"/>
    <col min="59" max="59" width="6.1640625" hidden="1" customWidth="1"/>
    <col min="60" max="60" width="4.1640625" hidden="1" customWidth="1"/>
    <col min="61" max="62" width="6.1640625" hidden="1" customWidth="1"/>
    <col min="64" max="64" width="4.33203125" customWidth="1"/>
    <col min="65" max="66" width="23.5" customWidth="1"/>
    <col min="69" max="70" width="16.83203125" customWidth="1"/>
    <col min="71" max="71" width="7.5" customWidth="1"/>
  </cols>
  <sheetData>
    <row r="1" spans="1:71" ht="19" thickBot="1">
      <c r="A1" s="143" t="s">
        <v>491</v>
      </c>
      <c r="B1" s="143" t="s">
        <v>492</v>
      </c>
      <c r="C1" s="143"/>
      <c r="D1" s="43" t="s">
        <v>327</v>
      </c>
      <c r="E1" s="143"/>
      <c r="F1" s="143"/>
      <c r="G1" s="144" t="s">
        <v>493</v>
      </c>
      <c r="H1" s="145" t="s">
        <v>494</v>
      </c>
      <c r="I1" s="143"/>
      <c r="J1" s="143"/>
      <c r="K1" s="143" t="str">
        <f>B2</f>
        <v>静岡</v>
      </c>
      <c r="L1" s="143"/>
      <c r="M1" s="143"/>
      <c r="N1" s="143"/>
      <c r="O1" s="143" t="str">
        <f>B7</f>
        <v>徳島</v>
      </c>
      <c r="P1" s="143"/>
      <c r="Q1" s="143"/>
      <c r="R1" s="143"/>
      <c r="S1" s="146" t="s">
        <v>491</v>
      </c>
      <c r="T1" s="146" t="s">
        <v>492</v>
      </c>
      <c r="U1" s="146"/>
      <c r="V1" s="43" t="s">
        <v>327</v>
      </c>
      <c r="W1" s="146"/>
      <c r="X1" s="146"/>
      <c r="Y1" s="147" t="s">
        <v>493</v>
      </c>
      <c r="Z1" s="148" t="s">
        <v>494</v>
      </c>
      <c r="AA1" s="146"/>
      <c r="AB1" s="146"/>
      <c r="AC1" s="146" t="str">
        <f>T2</f>
        <v>静岡</v>
      </c>
      <c r="AD1" s="146"/>
      <c r="AE1" s="146"/>
      <c r="AF1" s="146"/>
      <c r="AG1" s="146" t="str">
        <f>T7</f>
        <v>富山</v>
      </c>
      <c r="AH1" s="146"/>
      <c r="AI1" s="146"/>
      <c r="AJ1" s="146"/>
      <c r="AK1" s="149" t="s">
        <v>491</v>
      </c>
      <c r="AL1" s="149" t="s">
        <v>492</v>
      </c>
      <c r="AM1" s="149"/>
      <c r="AN1" s="43" t="s">
        <v>327</v>
      </c>
      <c r="AO1" s="149"/>
      <c r="AP1" s="149"/>
      <c r="AQ1" s="150" t="s">
        <v>493</v>
      </c>
      <c r="AR1" s="151" t="s">
        <v>494</v>
      </c>
      <c r="AS1" s="149"/>
      <c r="AT1" s="149"/>
      <c r="AU1" s="149" t="str">
        <f>AL2</f>
        <v>静岡</v>
      </c>
      <c r="AV1" s="149"/>
      <c r="AW1" s="149"/>
      <c r="AX1" s="149"/>
      <c r="AY1" s="149" t="str">
        <f>AL7</f>
        <v>東京</v>
      </c>
      <c r="AZ1" s="149"/>
      <c r="BA1" s="149"/>
      <c r="BB1" s="149"/>
      <c r="BE1" s="102" t="s">
        <v>495</v>
      </c>
      <c r="BG1" t="s">
        <v>496</v>
      </c>
      <c r="BI1" t="s">
        <v>497</v>
      </c>
      <c r="BM1" s="155" t="s">
        <v>498</v>
      </c>
      <c r="BN1" t="s">
        <v>681</v>
      </c>
      <c r="BQ1" t="s">
        <v>682</v>
      </c>
    </row>
    <row r="2" spans="1:71">
      <c r="A2" s="417">
        <f>VLOOKUP(C2,'マスター (2)'!$K:$M,2,FALSE)</f>
        <v>16</v>
      </c>
      <c r="B2" s="417" t="str">
        <f>VLOOKUP(C2,'マスター (2)'!$K:$M,3,FALSE)</f>
        <v>静岡</v>
      </c>
      <c r="C2" s="418" t="s">
        <v>161</v>
      </c>
      <c r="D2" s="153">
        <v>161</v>
      </c>
      <c r="E2" s="154" t="str">
        <f>VLOOKUP(D2,'マスター (2)'!$B$3:$E$200,3,FALSE)</f>
        <v>濱田　美怜</v>
      </c>
      <c r="F2" s="154" t="str">
        <f>VLOOKUP(D2,'マスター (2)'!$B$3:$E$200,2,FALSE)</f>
        <v>主将</v>
      </c>
      <c r="G2" s="155" t="str">
        <f>IF(COUNTIF($D:$D,D2)&gt;1,"重複","o")</f>
        <v>o</v>
      </c>
      <c r="H2" s="155" t="str">
        <f>IF(D2&lt;A2*10,"エラー",IF(D2&gt;A2*10+9,"エラー","o"))</f>
        <v>o</v>
      </c>
      <c r="K2" s="155" t="str">
        <f>F2</f>
        <v>主将</v>
      </c>
      <c r="L2" s="155" t="str">
        <f>E2</f>
        <v>濱田　美怜</v>
      </c>
      <c r="M2" s="120">
        <v>18</v>
      </c>
      <c r="N2" s="120"/>
      <c r="O2" s="155" t="str">
        <f t="shared" ref="O2:P6" si="0">E7</f>
        <v>益岡　夏希</v>
      </c>
      <c r="P2" s="155" t="str">
        <f t="shared" si="0"/>
        <v>七将</v>
      </c>
      <c r="R2" s="143"/>
      <c r="S2" s="417">
        <f>VLOOKUP(U2,'マスター (2)'!$K:$M,2,FALSE)</f>
        <v>16</v>
      </c>
      <c r="T2" s="417" t="str">
        <f>VLOOKUP(U2,'マスター (2)'!$K:$M,3,FALSE)</f>
        <v>静岡</v>
      </c>
      <c r="U2" s="418" t="s">
        <v>161</v>
      </c>
      <c r="V2" s="153">
        <v>167</v>
      </c>
      <c r="W2" s="154" t="str">
        <f>VLOOKUP(V2,'マスター (2)'!$B$3:$E$200,3,FALSE)</f>
        <v>松岡ふらの</v>
      </c>
      <c r="X2" s="154" t="str">
        <f>VLOOKUP(V2,'マスター (2)'!$B$3:$E$200,2,FALSE)</f>
        <v>七将</v>
      </c>
      <c r="Y2" s="155" t="str">
        <f>IF(COUNTIF($D:$D,V2)&gt;1,"重複","o")</f>
        <v>o</v>
      </c>
      <c r="Z2" s="155" t="str">
        <f>IF(V2&lt;S2*10,"エラー",IF(V2&gt;S2*10+9,"エラー","o"))</f>
        <v>o</v>
      </c>
      <c r="AC2" s="155" t="str">
        <f>X2</f>
        <v>七将</v>
      </c>
      <c r="AD2" s="155" t="str">
        <f>W2</f>
        <v>松岡ふらの</v>
      </c>
      <c r="AE2" s="120">
        <v>5</v>
      </c>
      <c r="AF2" s="120"/>
      <c r="AG2" s="155" t="str">
        <f t="shared" ref="AG2:AH6" si="1">W7</f>
        <v>地田　彩星</v>
      </c>
      <c r="AH2" s="155" t="str">
        <f t="shared" si="1"/>
        <v>主将</v>
      </c>
      <c r="AJ2" s="146"/>
      <c r="AK2" s="417">
        <f>VLOOKUP(AM2,'マスター (2)'!$K:$M,2,FALSE)</f>
        <v>16</v>
      </c>
      <c r="AL2" s="417" t="str">
        <f>VLOOKUP(AM2,'マスター (2)'!$K:$M,3,FALSE)</f>
        <v>静岡</v>
      </c>
      <c r="AM2" s="418" t="s">
        <v>161</v>
      </c>
      <c r="AN2" s="153">
        <v>162</v>
      </c>
      <c r="AO2" s="154" t="str">
        <f>VLOOKUP(AN2,'マスター (2)'!$B$3:$E$200,3,FALSE)</f>
        <v>木脇　寧祐</v>
      </c>
      <c r="AP2" s="154" t="str">
        <f>VLOOKUP(AN2,'マスター (2)'!$B$3:$E$200,2,FALSE)</f>
        <v>副将</v>
      </c>
      <c r="AQ2" s="155" t="str">
        <f t="shared" ref="AQ2:AQ65" si="2">IF(COUNTIF($AN:$AN,AN2)&gt;1,"重複","o")</f>
        <v>o</v>
      </c>
      <c r="AR2" s="155" t="str">
        <f>IF(AN2&lt;AK2*10,"エラー",IF(AN2&gt;AK2*10+9,"エラー","o"))</f>
        <v>o</v>
      </c>
      <c r="AU2" s="189" t="str">
        <f>AP2</f>
        <v>副将</v>
      </c>
      <c r="AV2" s="189" t="str">
        <f>AO2</f>
        <v>木脇　寧祐</v>
      </c>
      <c r="AW2" s="120"/>
      <c r="AX2" s="120">
        <v>23</v>
      </c>
      <c r="AY2" s="189" t="str">
        <f t="shared" ref="AY2:AZ6" si="3">AO7</f>
        <v>島田　弥愛</v>
      </c>
      <c r="AZ2" s="189" t="str">
        <f t="shared" si="3"/>
        <v>主将</v>
      </c>
      <c r="BB2" s="149"/>
      <c r="BD2" s="188" t="str">
        <f>VLOOKUP(BE2,'マスター (2)'!D:E,2,FALSE)</f>
        <v>静岡</v>
      </c>
      <c r="BE2" s="168" t="str">
        <f t="shared" ref="BE2" si="4">IF(M2&gt;0,L2,IF(N2&gt;0,O2,""))</f>
        <v>濱田　美怜</v>
      </c>
      <c r="BF2" s="155"/>
      <c r="BG2" s="155" t="str">
        <f>IF(AE2&gt;0,AD2,IF(AF2&gt;0,AG2,""))</f>
        <v>松岡ふらの</v>
      </c>
      <c r="BH2" s="155"/>
      <c r="BI2" s="155" t="str">
        <f>IF(AW2&gt;0,AV2,IF(AX2&gt;0,AY2,""))</f>
        <v>島田　弥愛</v>
      </c>
      <c r="BJ2" s="155"/>
      <c r="BK2">
        <f>COUNTIF($BE:$BJ,BE2)</f>
        <v>3</v>
      </c>
      <c r="BM2" s="155" t="str">
        <f>IF(BK2=3,BE2,"")</f>
        <v>濱田　美怜</v>
      </c>
      <c r="BN2" s="155" t="str">
        <f>VLOOKUP(BM2,'マスター (2)'!D:E,2,FALSE)</f>
        <v>静岡</v>
      </c>
      <c r="BO2">
        <f>IF(BM2="",0,_xlfn.XLOOKUP(BM2,'マスター (2)'!$D$3:$D$168,'マスター (2)'!$B$3:$B$168,"",0,1))</f>
        <v>161</v>
      </c>
      <c r="BQ2" s="155" t="str" cm="1">
        <f t="array" ref="BQ2:BS120">_xlfn._xlws.SORT(BM2:$BO$120,3,-1,FALSE)</f>
        <v>末次日菜子</v>
      </c>
      <c r="BR2" s="155" t="str">
        <v>福岡</v>
      </c>
      <c r="BS2" s="155">
        <v>255</v>
      </c>
    </row>
    <row r="3" spans="1:71">
      <c r="A3" s="417"/>
      <c r="B3" s="417"/>
      <c r="C3" s="419"/>
      <c r="D3" s="153">
        <v>165</v>
      </c>
      <c r="E3" s="154" t="str">
        <f>VLOOKUP(D3,'マスター (2)'!$B$3:$E$200,3,FALSE)</f>
        <v>白井　美羽</v>
      </c>
      <c r="F3" s="154" t="str">
        <f>VLOOKUP(D3,'マスター (2)'!$B$3:$E$200,2,FALSE)</f>
        <v>五将</v>
      </c>
      <c r="G3" s="155" t="str">
        <f t="shared" ref="G3:G66" si="5">IF(COUNTIF($D:$D,D3)&gt;1,"重複","o")</f>
        <v>o</v>
      </c>
      <c r="H3" s="155" t="str">
        <f>IF(D3&lt;A2*10,"エラー",IF(D3&gt;A2*10+9,"エラー","o"))</f>
        <v>o</v>
      </c>
      <c r="K3" s="155" t="str">
        <f t="shared" ref="K3:K6" si="6">F3</f>
        <v>五将</v>
      </c>
      <c r="L3" s="155" t="str">
        <f>E3</f>
        <v>白井　美羽</v>
      </c>
      <c r="M3" s="120"/>
      <c r="N3" s="120">
        <v>20</v>
      </c>
      <c r="O3" s="155" t="str">
        <f t="shared" si="0"/>
        <v>岡本　大河</v>
      </c>
      <c r="P3" s="155" t="str">
        <f t="shared" si="0"/>
        <v>主将</v>
      </c>
      <c r="R3" s="143"/>
      <c r="S3" s="417"/>
      <c r="T3" s="417"/>
      <c r="U3" s="419"/>
      <c r="V3" s="153">
        <v>162</v>
      </c>
      <c r="W3" s="154" t="str">
        <f>VLOOKUP(V3,'マスター (2)'!$B$3:$E$200,3,FALSE)</f>
        <v>木脇　寧祐</v>
      </c>
      <c r="X3" s="154" t="str">
        <f>VLOOKUP(V3,'マスター (2)'!$B$3:$E$200,2,FALSE)</f>
        <v>副将</v>
      </c>
      <c r="Y3" s="155" t="str">
        <f t="shared" ref="Y3:Y66" si="7">IF(COUNTIF($D:$D,V3)&gt;1,"重複","o")</f>
        <v>o</v>
      </c>
      <c r="Z3" s="155" t="str">
        <f>IF(V3&lt;S2*10,"エラー",IF(V3&gt;S2*10+9,"エラー","o"))</f>
        <v>o</v>
      </c>
      <c r="AC3" s="155" t="str">
        <f t="shared" ref="AC3:AC6" si="8">X3</f>
        <v>副将</v>
      </c>
      <c r="AD3" s="155" t="str">
        <f>W3</f>
        <v>木脇　寧祐</v>
      </c>
      <c r="AE3" s="120">
        <v>23</v>
      </c>
      <c r="AF3" s="120"/>
      <c r="AG3" s="155" t="str">
        <f t="shared" si="1"/>
        <v>櫻井　稔莉</v>
      </c>
      <c r="AH3" s="155" t="str">
        <f t="shared" si="1"/>
        <v>副将</v>
      </c>
      <c r="AJ3" s="146"/>
      <c r="AK3" s="417"/>
      <c r="AL3" s="417"/>
      <c r="AM3" s="419"/>
      <c r="AN3" s="153">
        <v>164</v>
      </c>
      <c r="AO3" s="154" t="str">
        <f>VLOOKUP(AN3,'マスター (2)'!$B$3:$E$200,3,FALSE)</f>
        <v>花澤　未桜</v>
      </c>
      <c r="AP3" s="154" t="str">
        <f>VLOOKUP(AN3,'マスター (2)'!$B$3:$E$200,2,FALSE)</f>
        <v>四将</v>
      </c>
      <c r="AQ3" s="155" t="str">
        <f t="shared" si="2"/>
        <v>o</v>
      </c>
      <c r="AR3" s="155" t="str">
        <f>IF(AN3&lt;AK2*10,"エラー",IF(AN3&gt;AK2*10+9,"エラー","o"))</f>
        <v>o</v>
      </c>
      <c r="AU3" s="155" t="str">
        <f t="shared" ref="AU3:AU6" si="9">AP3</f>
        <v>四将</v>
      </c>
      <c r="AV3" s="155" t="str">
        <f>AO3</f>
        <v>花澤　未桜</v>
      </c>
      <c r="AW3" s="120"/>
      <c r="AX3" s="120">
        <v>16</v>
      </c>
      <c r="AY3" s="189" t="str">
        <f t="shared" si="3"/>
        <v>伊藤　陽菜</v>
      </c>
      <c r="AZ3" s="189" t="str">
        <f t="shared" si="3"/>
        <v>副将</v>
      </c>
      <c r="BB3" s="149"/>
      <c r="BD3" s="188" t="str">
        <f>VLOOKUP(BE3,'マスター (2)'!D:E,2,FALSE)</f>
        <v>徳島</v>
      </c>
      <c r="BE3" s="168" t="str">
        <f>IF(M3&gt;0,L3,IF(N3&gt;0,O3,""))</f>
        <v>岡本　大河</v>
      </c>
      <c r="BF3" s="155"/>
      <c r="BG3" s="155" t="str">
        <f t="shared" ref="BG3:BG66" si="10">IF(AE3&gt;0,AD3,IF(AF3&gt;0,AG3,""))</f>
        <v>木脇　寧祐</v>
      </c>
      <c r="BH3" s="155"/>
      <c r="BI3" s="155" t="str">
        <f t="shared" ref="BI3:BI66" si="11">IF(AW3&gt;0,AV3,IF(AX3&gt;0,AY3,""))</f>
        <v>伊藤　陽菜</v>
      </c>
      <c r="BJ3" s="155"/>
      <c r="BK3">
        <f t="shared" ref="BK3:BK66" si="12">COUNTIF($BE:$BJ,BE3)</f>
        <v>3</v>
      </c>
      <c r="BM3" s="155" t="str">
        <f t="shared" ref="BM3:BM66" si="13">IF(BK3=3,BE3,"")</f>
        <v>岡本　大河</v>
      </c>
      <c r="BN3" s="155" t="str">
        <f>VLOOKUP(BM3,'マスター (2)'!D:E,2,FALSE)</f>
        <v>徳島</v>
      </c>
      <c r="BO3">
        <f>IF(BM3="",0,_xlfn.XLOOKUP(BM3,'マスター (2)'!$D$3:$D$168,'マスター (2)'!$B$3:$B$168,"",0,1))</f>
        <v>231</v>
      </c>
      <c r="BQ3" s="155" t="str">
        <v>堀田　晴斗</v>
      </c>
      <c r="BR3" s="155" t="str">
        <v>福岡</v>
      </c>
      <c r="BS3" s="155">
        <v>252</v>
      </c>
    </row>
    <row r="4" spans="1:71">
      <c r="A4" s="417"/>
      <c r="B4" s="417"/>
      <c r="C4" s="419"/>
      <c r="D4" s="153">
        <v>163</v>
      </c>
      <c r="E4" s="154" t="str">
        <f>VLOOKUP(D4,'マスター (2)'!$B$3:$E$200,3,FALSE)</f>
        <v>赤堀　はな</v>
      </c>
      <c r="F4" s="154" t="str">
        <f>VLOOKUP(D4,'マスター (2)'!$B$3:$E$200,2,FALSE)</f>
        <v>三将</v>
      </c>
      <c r="G4" s="155" t="str">
        <f t="shared" si="5"/>
        <v>o</v>
      </c>
      <c r="H4" s="155" t="str">
        <f>IF(D4&lt;A2*10,"エラー",IF(D4&gt;A2*10+9,"エラー","o"))</f>
        <v>o</v>
      </c>
      <c r="K4" s="155" t="str">
        <f t="shared" si="6"/>
        <v>三将</v>
      </c>
      <c r="L4" s="155" t="str">
        <f>E4</f>
        <v>赤堀　はな</v>
      </c>
      <c r="M4" s="120"/>
      <c r="N4" s="120">
        <v>1</v>
      </c>
      <c r="O4" s="155" t="str">
        <f t="shared" si="0"/>
        <v>西出　真子</v>
      </c>
      <c r="P4" s="155" t="str">
        <f t="shared" si="0"/>
        <v>四将</v>
      </c>
      <c r="R4" s="143"/>
      <c r="S4" s="417"/>
      <c r="T4" s="417"/>
      <c r="U4" s="419"/>
      <c r="V4" s="153">
        <v>161</v>
      </c>
      <c r="W4" s="154" t="str">
        <f>VLOOKUP(V4,'マスター (2)'!$B$3:$E$200,3,FALSE)</f>
        <v>濱田　美怜</v>
      </c>
      <c r="X4" s="154" t="str">
        <f>VLOOKUP(V4,'マスター (2)'!$B$3:$E$200,2,FALSE)</f>
        <v>主将</v>
      </c>
      <c r="Y4" s="155" t="str">
        <f t="shared" si="7"/>
        <v>o</v>
      </c>
      <c r="Z4" s="155" t="str">
        <f>IF(V4&lt;S2*10,"エラー",IF(V4&gt;S2*10+9,"エラー","o"))</f>
        <v>o</v>
      </c>
      <c r="AC4" s="155" t="str">
        <f t="shared" si="8"/>
        <v>主将</v>
      </c>
      <c r="AD4" s="155" t="str">
        <f>W4</f>
        <v>濱田　美怜</v>
      </c>
      <c r="AE4" s="120">
        <v>19</v>
      </c>
      <c r="AF4" s="120"/>
      <c r="AG4" s="155" t="str">
        <f t="shared" si="1"/>
        <v>櫻井　千尋</v>
      </c>
      <c r="AH4" s="155" t="str">
        <f t="shared" si="1"/>
        <v>四将</v>
      </c>
      <c r="AJ4" s="146"/>
      <c r="AK4" s="417"/>
      <c r="AL4" s="417"/>
      <c r="AM4" s="419"/>
      <c r="AN4" s="153">
        <v>161</v>
      </c>
      <c r="AO4" s="154" t="str">
        <f>VLOOKUP(AN4,'マスター (2)'!$B$3:$E$200,3,FALSE)</f>
        <v>濱田　美怜</v>
      </c>
      <c r="AP4" s="154" t="str">
        <f>VLOOKUP(AN4,'マスター (2)'!$B$3:$E$200,2,FALSE)</f>
        <v>主将</v>
      </c>
      <c r="AQ4" s="155" t="str">
        <f t="shared" si="2"/>
        <v>o</v>
      </c>
      <c r="AR4" s="155" t="str">
        <f>IF(AN4&lt;AK2*10,"エラー",IF(AN4&gt;AK2*10+9,"エラー","o"))</f>
        <v>o</v>
      </c>
      <c r="AU4" s="189" t="str">
        <f t="shared" si="9"/>
        <v>主将</v>
      </c>
      <c r="AV4" s="189" t="str">
        <f>AO4</f>
        <v>濱田　美怜</v>
      </c>
      <c r="AW4" s="120">
        <v>16</v>
      </c>
      <c r="AX4" s="120"/>
      <c r="AY4" s="155" t="str">
        <f t="shared" si="3"/>
        <v>東村　千菜</v>
      </c>
      <c r="AZ4" s="155" t="str">
        <f t="shared" si="3"/>
        <v>三将</v>
      </c>
      <c r="BB4" s="149"/>
      <c r="BD4" s="188" t="str">
        <f>VLOOKUP(BE4,'マスター (2)'!D:E,2,FALSE)</f>
        <v>徳島</v>
      </c>
      <c r="BE4" s="168" t="str">
        <f t="shared" ref="BE4:BE67" si="14">IF(M4&gt;0,L4,IF(N4&gt;0,O4,""))</f>
        <v>西出　真子</v>
      </c>
      <c r="BF4" s="155"/>
      <c r="BG4" s="155" t="str">
        <f t="shared" si="10"/>
        <v>濱田　美怜</v>
      </c>
      <c r="BH4" s="155"/>
      <c r="BI4" s="155" t="str">
        <f t="shared" si="11"/>
        <v>濱田　美怜</v>
      </c>
      <c r="BJ4" s="155"/>
      <c r="BK4">
        <f t="shared" si="12"/>
        <v>1</v>
      </c>
      <c r="BM4" s="155" t="str">
        <f t="shared" si="13"/>
        <v/>
      </c>
      <c r="BN4" s="155" t="e">
        <f>VLOOKUP(BM4,'マスター (2)'!D:E,2,FALSE)</f>
        <v>#N/A</v>
      </c>
      <c r="BO4">
        <f>IF(BM4="",0,_xlfn.XLOOKUP(BM4,'マスター (2)'!$D$3:$D$168,'マスター (2)'!$B$3:$B$168,"",0,1))</f>
        <v>0</v>
      </c>
      <c r="BQ4" s="155" t="str">
        <v>天野　瑶子</v>
      </c>
      <c r="BR4" s="155" t="str">
        <v>福岡</v>
      </c>
      <c r="BS4" s="155">
        <v>251</v>
      </c>
    </row>
    <row r="5" spans="1:71">
      <c r="A5" s="417"/>
      <c r="B5" s="417"/>
      <c r="C5" s="419"/>
      <c r="D5" s="153">
        <v>164</v>
      </c>
      <c r="E5" s="154" t="str">
        <f>VLOOKUP(D5,'マスター (2)'!$B$3:$E$200,3,FALSE)</f>
        <v>花澤　未桜</v>
      </c>
      <c r="F5" s="154" t="str">
        <f>VLOOKUP(D5,'マスター (2)'!$B$3:$E$200,2,FALSE)</f>
        <v>四将</v>
      </c>
      <c r="G5" s="155" t="str">
        <f t="shared" si="5"/>
        <v>o</v>
      </c>
      <c r="H5" s="155" t="str">
        <f>IF(D5&lt;A2*10,"エラー",IF(D5&gt;A2*10+9,"エラー","o"))</f>
        <v>o</v>
      </c>
      <c r="K5" s="155" t="str">
        <f t="shared" si="6"/>
        <v>四将</v>
      </c>
      <c r="L5" s="155" t="str">
        <f>E5</f>
        <v>花澤　未桜</v>
      </c>
      <c r="M5" s="120"/>
      <c r="N5" s="120">
        <v>5</v>
      </c>
      <c r="O5" s="155" t="str">
        <f t="shared" si="0"/>
        <v>古川ひまわり</v>
      </c>
      <c r="P5" s="155" t="str">
        <f t="shared" si="0"/>
        <v>副将</v>
      </c>
      <c r="R5" s="143"/>
      <c r="S5" s="417"/>
      <c r="T5" s="417"/>
      <c r="U5" s="419"/>
      <c r="V5" s="153">
        <v>166</v>
      </c>
      <c r="W5" s="154" t="str">
        <f>VLOOKUP(V5,'マスター (2)'!$B$3:$E$200,3,FALSE)</f>
        <v>筧　智恵理</v>
      </c>
      <c r="X5" s="154" t="str">
        <f>VLOOKUP(V5,'マスター (2)'!$B$3:$E$200,2,FALSE)</f>
        <v>六将</v>
      </c>
      <c r="Y5" s="155" t="str">
        <f t="shared" si="7"/>
        <v>o</v>
      </c>
      <c r="Z5" s="155" t="str">
        <f>IF(V5&lt;S2*10,"エラー",IF(V5&gt;S2*10+9,"エラー","o"))</f>
        <v>o</v>
      </c>
      <c r="AC5" s="155" t="str">
        <f t="shared" si="8"/>
        <v>六将</v>
      </c>
      <c r="AD5" s="155" t="str">
        <f>W5</f>
        <v>筧　智恵理</v>
      </c>
      <c r="AE5" s="120">
        <v>19</v>
      </c>
      <c r="AF5" s="120"/>
      <c r="AG5" s="155" t="str">
        <f t="shared" si="1"/>
        <v>窪田　琴乃</v>
      </c>
      <c r="AH5" s="155" t="str">
        <f t="shared" si="1"/>
        <v>六将</v>
      </c>
      <c r="AJ5" s="146"/>
      <c r="AK5" s="417"/>
      <c r="AL5" s="417"/>
      <c r="AM5" s="419"/>
      <c r="AN5" s="153">
        <v>167</v>
      </c>
      <c r="AO5" s="154" t="str">
        <f>VLOOKUP(AN5,'マスター (2)'!$B$3:$E$200,3,FALSE)</f>
        <v>松岡ふらの</v>
      </c>
      <c r="AP5" s="154" t="str">
        <f>VLOOKUP(AN5,'マスター (2)'!$B$3:$E$200,2,FALSE)</f>
        <v>七将</v>
      </c>
      <c r="AQ5" s="155" t="str">
        <f t="shared" si="2"/>
        <v>o</v>
      </c>
      <c r="AR5" s="155" t="str">
        <f>IF(AN5&lt;AK2*10,"エラー",IF(AN5&gt;AK2*10+9,"エラー","o"))</f>
        <v>o</v>
      </c>
      <c r="AU5" s="155" t="str">
        <f t="shared" si="9"/>
        <v>七将</v>
      </c>
      <c r="AV5" s="155" t="str">
        <f>AO5</f>
        <v>松岡ふらの</v>
      </c>
      <c r="AW5" s="120"/>
      <c r="AX5" s="120">
        <v>10</v>
      </c>
      <c r="AY5" s="155" t="str">
        <f t="shared" si="3"/>
        <v>関口　果穂</v>
      </c>
      <c r="AZ5" s="155" t="str">
        <f t="shared" si="3"/>
        <v>七将</v>
      </c>
      <c r="BB5" s="149"/>
      <c r="BD5" s="188" t="str">
        <f>VLOOKUP(BE5,'マスター (2)'!D:E,2,FALSE)</f>
        <v>徳島</v>
      </c>
      <c r="BE5" s="168" t="str">
        <f t="shared" si="14"/>
        <v>古川ひまわり</v>
      </c>
      <c r="BF5" s="155"/>
      <c r="BG5" s="155" t="str">
        <f t="shared" si="10"/>
        <v>筧　智恵理</v>
      </c>
      <c r="BH5" s="155"/>
      <c r="BI5" s="155" t="str">
        <f t="shared" si="11"/>
        <v>関口　果穂</v>
      </c>
      <c r="BJ5" s="155"/>
      <c r="BK5">
        <f t="shared" si="12"/>
        <v>1</v>
      </c>
      <c r="BM5" s="155" t="str">
        <f t="shared" si="13"/>
        <v/>
      </c>
      <c r="BN5" s="155" t="e">
        <f>VLOOKUP(BM5,'マスター (2)'!D:E,2,FALSE)</f>
        <v>#N/A</v>
      </c>
      <c r="BO5">
        <f>IF(BM5="",0,_xlfn.XLOOKUP(BM5,'マスター (2)'!$D$3:$D$168,'マスター (2)'!$B$3:$B$168,"",0,1))</f>
        <v>0</v>
      </c>
      <c r="BQ5" s="155" t="str">
        <v>岡本　大河</v>
      </c>
      <c r="BR5" s="155" t="str">
        <v>徳島</v>
      </c>
      <c r="BS5" s="155">
        <v>231</v>
      </c>
    </row>
    <row r="6" spans="1:71">
      <c r="A6" s="417"/>
      <c r="B6" s="417"/>
      <c r="C6" s="419"/>
      <c r="D6" s="153">
        <v>162</v>
      </c>
      <c r="E6" s="154" t="str">
        <f>VLOOKUP(D6,'マスター (2)'!$B$3:$E$200,3,FALSE)</f>
        <v>木脇　寧祐</v>
      </c>
      <c r="F6" s="154" t="str">
        <f>VLOOKUP(D6,'マスター (2)'!$B$3:$E$200,2,FALSE)</f>
        <v>副将</v>
      </c>
      <c r="G6" s="155" t="str">
        <f t="shared" si="5"/>
        <v>o</v>
      </c>
      <c r="H6" s="155" t="str">
        <f>IF(D6&lt;A2*10,"エラー",IF(D6&gt;A2*10+9,"エラー","o"))</f>
        <v>o</v>
      </c>
      <c r="K6" s="155" t="str">
        <f t="shared" si="6"/>
        <v>副将</v>
      </c>
      <c r="L6" s="155" t="str">
        <f>E6</f>
        <v>木脇　寧祐</v>
      </c>
      <c r="M6" s="120">
        <v>12</v>
      </c>
      <c r="N6" s="120"/>
      <c r="O6" s="155" t="str">
        <f t="shared" si="0"/>
        <v>折野　　葵</v>
      </c>
      <c r="P6" s="155" t="str">
        <f t="shared" si="0"/>
        <v>三将</v>
      </c>
      <c r="R6" s="143"/>
      <c r="S6" s="417"/>
      <c r="T6" s="417"/>
      <c r="U6" s="419"/>
      <c r="V6" s="153">
        <v>164</v>
      </c>
      <c r="W6" s="154" t="str">
        <f>VLOOKUP(V6,'マスター (2)'!$B$3:$E$200,3,FALSE)</f>
        <v>花澤　未桜</v>
      </c>
      <c r="X6" s="154" t="str">
        <f>VLOOKUP(V6,'マスター (2)'!$B$3:$E$200,2,FALSE)</f>
        <v>四将</v>
      </c>
      <c r="Y6" s="155" t="str">
        <f t="shared" si="7"/>
        <v>o</v>
      </c>
      <c r="Z6" s="155" t="str">
        <f>IF(V6&lt;S2*10,"エラー",IF(V6&gt;S2*10+9,"エラー","o"))</f>
        <v>o</v>
      </c>
      <c r="AC6" s="155" t="str">
        <f t="shared" si="8"/>
        <v>四将</v>
      </c>
      <c r="AD6" s="155" t="str">
        <f>W6</f>
        <v>花澤　未桜</v>
      </c>
      <c r="AE6" s="120">
        <v>7</v>
      </c>
      <c r="AF6" s="120"/>
      <c r="AG6" s="155" t="str">
        <f t="shared" si="1"/>
        <v>岡本　莉奈</v>
      </c>
      <c r="AH6" s="155" t="str">
        <f t="shared" si="1"/>
        <v>三将</v>
      </c>
      <c r="AJ6" s="146"/>
      <c r="AK6" s="417"/>
      <c r="AL6" s="417"/>
      <c r="AM6" s="419"/>
      <c r="AN6" s="153">
        <v>163</v>
      </c>
      <c r="AO6" s="154" t="str">
        <f>VLOOKUP(AN6,'マスター (2)'!$B$3:$E$200,3,FALSE)</f>
        <v>赤堀　はな</v>
      </c>
      <c r="AP6" s="154" t="str">
        <f>VLOOKUP(AN6,'マスター (2)'!$B$3:$E$200,2,FALSE)</f>
        <v>三将</v>
      </c>
      <c r="AQ6" s="155" t="str">
        <f t="shared" si="2"/>
        <v>o</v>
      </c>
      <c r="AR6" s="155" t="str">
        <f>IF(AN6&lt;AK2*10,"エラー",IF(AN6&gt;AK2*10+9,"エラー","o"))</f>
        <v>o</v>
      </c>
      <c r="AU6" s="155" t="str">
        <f t="shared" si="9"/>
        <v>三将</v>
      </c>
      <c r="AV6" s="155" t="str">
        <f>AO6</f>
        <v>赤堀　はな</v>
      </c>
      <c r="AW6" s="120"/>
      <c r="AX6" s="120">
        <v>5</v>
      </c>
      <c r="AY6" s="155" t="str">
        <f t="shared" si="3"/>
        <v>加藤　優和</v>
      </c>
      <c r="AZ6" s="155" t="str">
        <f t="shared" si="3"/>
        <v>六将</v>
      </c>
      <c r="BB6" s="149"/>
      <c r="BD6" s="188" t="str">
        <f>VLOOKUP(BE6,'マスター (2)'!D:E,2,FALSE)</f>
        <v>静岡</v>
      </c>
      <c r="BE6" s="168" t="str">
        <f t="shared" si="14"/>
        <v>木脇　寧祐</v>
      </c>
      <c r="BF6" s="155"/>
      <c r="BG6" s="155" t="str">
        <f t="shared" si="10"/>
        <v>花澤　未桜</v>
      </c>
      <c r="BH6" s="155"/>
      <c r="BI6" s="155" t="str">
        <f t="shared" si="11"/>
        <v>加藤　優和</v>
      </c>
      <c r="BJ6" s="155"/>
      <c r="BK6">
        <f t="shared" si="12"/>
        <v>2</v>
      </c>
      <c r="BM6" s="155" t="str">
        <f t="shared" si="13"/>
        <v/>
      </c>
      <c r="BN6" s="155" t="e">
        <f>VLOOKUP(BM6,'マスター (2)'!D:E,2,FALSE)</f>
        <v>#N/A</v>
      </c>
      <c r="BO6">
        <f>IF(BM6="",0,_xlfn.XLOOKUP(BM6,'マスター (2)'!$D$3:$D$168,'マスター (2)'!$B$3:$B$168,"",0,1))</f>
        <v>0</v>
      </c>
      <c r="BQ6" s="155" t="str">
        <v>出口　扶歩</v>
      </c>
      <c r="BR6" s="155" t="str">
        <v>奈良</v>
      </c>
      <c r="BS6" s="155">
        <v>221</v>
      </c>
    </row>
    <row r="7" spans="1:71">
      <c r="A7" s="417">
        <f>VLOOKUP(C7,'マスター (2)'!$K:$M,2,FALSE)</f>
        <v>23</v>
      </c>
      <c r="B7" s="417" t="str">
        <f>VLOOKUP(C7,'マスター (2)'!$K:$M,3,FALSE)</f>
        <v>徳島</v>
      </c>
      <c r="C7" s="420" t="s">
        <v>162</v>
      </c>
      <c r="D7" s="153">
        <v>237</v>
      </c>
      <c r="E7" s="155" t="str">
        <f>VLOOKUP(D7,'マスター (2)'!$B$3:$E$200,3,FALSE)</f>
        <v>益岡　夏希</v>
      </c>
      <c r="F7" s="155" t="str">
        <f>VLOOKUP(D7,'マスター (2)'!$B$3:$E$200,2,FALSE)</f>
        <v>七将</v>
      </c>
      <c r="G7" s="155" t="str">
        <f t="shared" si="5"/>
        <v>o</v>
      </c>
      <c r="H7" s="155" t="str">
        <f>IF(D7&lt;A7*10,"エラー",IF(D7&gt;A7*10+9,"エラー","o"))</f>
        <v>o</v>
      </c>
      <c r="R7" s="143"/>
      <c r="S7" s="417">
        <f>VLOOKUP(U7,'マスター (2)'!$K:$M,2,FALSE)</f>
        <v>13</v>
      </c>
      <c r="T7" s="417" t="str">
        <f>VLOOKUP(U7,'マスター (2)'!$K:$M,3,FALSE)</f>
        <v>富山</v>
      </c>
      <c r="U7" s="420" t="s">
        <v>336</v>
      </c>
      <c r="V7" s="153">
        <v>131</v>
      </c>
      <c r="W7" s="155" t="str">
        <f>VLOOKUP(V7,'マスター (2)'!$B$3:$E$200,3,FALSE)</f>
        <v>地田　彩星</v>
      </c>
      <c r="X7" s="155" t="str">
        <f>VLOOKUP(V7,'マスター (2)'!$B$3:$E$200,2,FALSE)</f>
        <v>主将</v>
      </c>
      <c r="Y7" s="155" t="str">
        <f t="shared" si="7"/>
        <v>o</v>
      </c>
      <c r="Z7" s="155" t="str">
        <f>IF(V7&lt;S7*10,"エラー",IF(V7&gt;S7*10+9,"エラー","o"))</f>
        <v>o</v>
      </c>
      <c r="AJ7" s="146"/>
      <c r="AK7" s="417">
        <f>VLOOKUP(AM7,'マスター (2)'!$K:$M,2,FALSE)</f>
        <v>9</v>
      </c>
      <c r="AL7" s="417" t="str">
        <f>VLOOKUP(AM7,'マスター (2)'!$K:$M,3,FALSE)</f>
        <v>東京</v>
      </c>
      <c r="AM7" s="420" t="s">
        <v>339</v>
      </c>
      <c r="AN7" s="153">
        <v>91</v>
      </c>
      <c r="AO7" s="155" t="str">
        <f>VLOOKUP(AN7,'マスター (2)'!$B$3:$E$200,3,FALSE)</f>
        <v>島田　弥愛</v>
      </c>
      <c r="AP7" s="155" t="str">
        <f>VLOOKUP(AN7,'マスター (2)'!$B$3:$E$200,2,FALSE)</f>
        <v>主将</v>
      </c>
      <c r="AQ7" s="155" t="str">
        <f t="shared" si="2"/>
        <v>o</v>
      </c>
      <c r="AR7" s="155" t="str">
        <f>IF(AN7&lt;AK7*10,"エラー",IF(AN7&gt;AK7*10+9,"エラー","o"))</f>
        <v>o</v>
      </c>
      <c r="BB7" s="149"/>
      <c r="BD7" s="188" t="e">
        <f>VLOOKUP(BE7,'マスター (2)'!D:E,2,FALSE)</f>
        <v>#N/A</v>
      </c>
      <c r="BE7" s="168" t="str">
        <f t="shared" si="14"/>
        <v/>
      </c>
      <c r="BF7" s="155"/>
      <c r="BG7" s="155" t="str">
        <f t="shared" si="10"/>
        <v/>
      </c>
      <c r="BH7" s="155"/>
      <c r="BI7" s="155" t="str">
        <f t="shared" si="11"/>
        <v/>
      </c>
      <c r="BJ7" s="155"/>
      <c r="BK7">
        <f t="shared" si="12"/>
        <v>6291264</v>
      </c>
      <c r="BM7" s="155" t="str">
        <f t="shared" si="13"/>
        <v/>
      </c>
      <c r="BN7" s="155" t="e">
        <f>VLOOKUP(BM7,'マスター (2)'!D:E,2,FALSE)</f>
        <v>#N/A</v>
      </c>
      <c r="BO7">
        <f>IF(BM7="",0,_xlfn.XLOOKUP(BM7,'マスター (2)'!$D$3:$D$168,'マスター (2)'!$B$3:$B$168,"",0,1))</f>
        <v>0</v>
      </c>
      <c r="BQ7" s="155" t="str">
        <v>中西　美緒</v>
      </c>
      <c r="BR7" s="155" t="str">
        <v>大阪</v>
      </c>
      <c r="BS7" s="155">
        <v>212</v>
      </c>
    </row>
    <row r="8" spans="1:71">
      <c r="A8" s="417"/>
      <c r="B8" s="417"/>
      <c r="C8" s="420"/>
      <c r="D8" s="153">
        <v>231</v>
      </c>
      <c r="E8" s="155" t="str">
        <f>VLOOKUP(D8,'マスター (2)'!$B$3:$E$200,3,FALSE)</f>
        <v>岡本　大河</v>
      </c>
      <c r="F8" s="155" t="str">
        <f>VLOOKUP(D8,'マスター (2)'!$B$3:$E$200,2,FALSE)</f>
        <v>主将</v>
      </c>
      <c r="G8" s="155" t="str">
        <f t="shared" si="5"/>
        <v>o</v>
      </c>
      <c r="H8" s="155" t="str">
        <f>IF(D8&lt;A7*10,"エラー",IF(D8&gt;A7*10+9,"エラー","o"))</f>
        <v>o</v>
      </c>
      <c r="R8" s="143"/>
      <c r="S8" s="417"/>
      <c r="T8" s="417"/>
      <c r="U8" s="420"/>
      <c r="V8" s="153">
        <v>132</v>
      </c>
      <c r="W8" s="155" t="str">
        <f>VLOOKUP(V8,'マスター (2)'!$B$3:$E$200,3,FALSE)</f>
        <v>櫻井　稔莉</v>
      </c>
      <c r="X8" s="155" t="str">
        <f>VLOOKUP(V8,'マスター (2)'!$B$3:$E$200,2,FALSE)</f>
        <v>副将</v>
      </c>
      <c r="Y8" s="155" t="str">
        <f t="shared" si="7"/>
        <v>o</v>
      </c>
      <c r="Z8" s="155" t="str">
        <f>IF(V8&lt;S7*10,"エラー",IF(V8&gt;S7*10+9,"エラー","o"))</f>
        <v>o</v>
      </c>
      <c r="AJ8" s="146"/>
      <c r="AK8" s="417"/>
      <c r="AL8" s="417"/>
      <c r="AM8" s="420"/>
      <c r="AN8" s="153">
        <v>92</v>
      </c>
      <c r="AO8" s="155" t="str">
        <f>VLOOKUP(AN8,'マスター (2)'!$B$3:$E$200,3,FALSE)</f>
        <v>伊藤　陽菜</v>
      </c>
      <c r="AP8" s="155" t="str">
        <f>VLOOKUP(AN8,'マスター (2)'!$B$3:$E$200,2,FALSE)</f>
        <v>副将</v>
      </c>
      <c r="AQ8" s="155" t="str">
        <f t="shared" si="2"/>
        <v>o</v>
      </c>
      <c r="AR8" s="155" t="str">
        <f>IF(AN8&lt;AK7*10,"エラー",IF(AN8&gt;AK7*10+9,"エラー","o"))</f>
        <v>o</v>
      </c>
      <c r="BB8" s="149"/>
      <c r="BD8" s="188" t="e">
        <f>VLOOKUP(BE8,'マスター (2)'!D:E,2,FALSE)</f>
        <v>#N/A</v>
      </c>
      <c r="BE8" s="168" t="str">
        <f t="shared" si="14"/>
        <v/>
      </c>
      <c r="BF8" s="155"/>
      <c r="BG8" s="155" t="str">
        <f t="shared" si="10"/>
        <v/>
      </c>
      <c r="BH8" s="155"/>
      <c r="BI8" s="155" t="str">
        <f t="shared" si="11"/>
        <v/>
      </c>
      <c r="BJ8" s="155"/>
      <c r="BK8">
        <f t="shared" si="12"/>
        <v>6291264</v>
      </c>
      <c r="BM8" s="155" t="str">
        <f t="shared" si="13"/>
        <v/>
      </c>
      <c r="BN8" s="155" t="e">
        <f>VLOOKUP(BM8,'マスター (2)'!D:E,2,FALSE)</f>
        <v>#N/A</v>
      </c>
      <c r="BO8">
        <f>IF(BM8="",0,_xlfn.XLOOKUP(BM8,'マスター (2)'!$D$3:$D$168,'マスター (2)'!$B$3:$B$168,"",0,1))</f>
        <v>0</v>
      </c>
      <c r="BQ8" s="155" t="str">
        <v>棚野　葵子</v>
      </c>
      <c r="BR8" s="155" t="str">
        <v>京都</v>
      </c>
      <c r="BS8" s="155">
        <v>202</v>
      </c>
    </row>
    <row r="9" spans="1:71">
      <c r="A9" s="417"/>
      <c r="B9" s="417"/>
      <c r="C9" s="420"/>
      <c r="D9" s="153">
        <v>234</v>
      </c>
      <c r="E9" s="155" t="str">
        <f>VLOOKUP(D9,'マスター (2)'!$B$3:$E$200,3,FALSE)</f>
        <v>西出　真子</v>
      </c>
      <c r="F9" s="155" t="str">
        <f>VLOOKUP(D9,'マスター (2)'!$B$3:$E$200,2,FALSE)</f>
        <v>四将</v>
      </c>
      <c r="G9" s="155" t="str">
        <f t="shared" si="5"/>
        <v>o</v>
      </c>
      <c r="H9" s="155" t="str">
        <f>IF(D9&lt;A7*10,"エラー",IF(D9&gt;A7*10+9,"エラー","o"))</f>
        <v>o</v>
      </c>
      <c r="R9" s="143"/>
      <c r="S9" s="417"/>
      <c r="T9" s="417"/>
      <c r="U9" s="420"/>
      <c r="V9" s="153">
        <v>134</v>
      </c>
      <c r="W9" s="155" t="str">
        <f>VLOOKUP(V9,'マスター (2)'!$B$3:$E$200,3,FALSE)</f>
        <v>櫻井　千尋</v>
      </c>
      <c r="X9" s="155" t="str">
        <f>VLOOKUP(V9,'マスター (2)'!$B$3:$E$200,2,FALSE)</f>
        <v>四将</v>
      </c>
      <c r="Y9" s="155" t="str">
        <f t="shared" si="7"/>
        <v>o</v>
      </c>
      <c r="Z9" s="155" t="str">
        <f>IF(V9&lt;S7*10,"エラー",IF(V9&gt;S7*10+9,"エラー","o"))</f>
        <v>o</v>
      </c>
      <c r="AJ9" s="146"/>
      <c r="AK9" s="417"/>
      <c r="AL9" s="417"/>
      <c r="AM9" s="420"/>
      <c r="AN9" s="153">
        <v>93</v>
      </c>
      <c r="AO9" s="155" t="str">
        <f>VLOOKUP(AN9,'マスター (2)'!$B$3:$E$200,3,FALSE)</f>
        <v>東村　千菜</v>
      </c>
      <c r="AP9" s="155" t="str">
        <f>VLOOKUP(AN9,'マスター (2)'!$B$3:$E$200,2,FALSE)</f>
        <v>三将</v>
      </c>
      <c r="AQ9" s="155" t="str">
        <f t="shared" si="2"/>
        <v>o</v>
      </c>
      <c r="AR9" s="155" t="str">
        <f>IF(AN9&lt;AK7*10,"エラー",IF(AN9&gt;AK7*10+9,"エラー","o"))</f>
        <v>o</v>
      </c>
      <c r="BB9" s="149"/>
      <c r="BD9" s="188" t="e">
        <f>VLOOKUP(BE9,'マスター (2)'!D:E,2,FALSE)</f>
        <v>#N/A</v>
      </c>
      <c r="BE9" s="168" t="str">
        <f t="shared" si="14"/>
        <v/>
      </c>
      <c r="BF9" s="155"/>
      <c r="BG9" s="155" t="str">
        <f t="shared" si="10"/>
        <v/>
      </c>
      <c r="BH9" s="155"/>
      <c r="BI9" s="155" t="str">
        <f t="shared" si="11"/>
        <v/>
      </c>
      <c r="BJ9" s="155"/>
      <c r="BK9">
        <f t="shared" si="12"/>
        <v>6291264</v>
      </c>
      <c r="BM9" s="155" t="str">
        <f t="shared" si="13"/>
        <v/>
      </c>
      <c r="BN9" s="155" t="e">
        <f>VLOOKUP(BM9,'マスター (2)'!D:E,2,FALSE)</f>
        <v>#N/A</v>
      </c>
      <c r="BO9">
        <f>IF(BM9="",0,_xlfn.XLOOKUP(BM9,'マスター (2)'!$D$3:$D$168,'マスター (2)'!$B$3:$B$168,"",0,1))</f>
        <v>0</v>
      </c>
      <c r="BQ9" s="155" t="str">
        <v>小山　愛葵</v>
      </c>
      <c r="BR9" s="155" t="str">
        <v>滋賀</v>
      </c>
      <c r="BS9" s="155">
        <v>193</v>
      </c>
    </row>
    <row r="10" spans="1:71">
      <c r="A10" s="417"/>
      <c r="B10" s="417"/>
      <c r="C10" s="420"/>
      <c r="D10" s="153">
        <v>232</v>
      </c>
      <c r="E10" s="155" t="str">
        <f>VLOOKUP(D10,'マスター (2)'!$B$3:$E$200,3,FALSE)</f>
        <v>古川ひまわり</v>
      </c>
      <c r="F10" s="155" t="str">
        <f>VLOOKUP(D10,'マスター (2)'!$B$3:$E$200,2,FALSE)</f>
        <v>副将</v>
      </c>
      <c r="G10" s="155" t="str">
        <f t="shared" si="5"/>
        <v>o</v>
      </c>
      <c r="H10" s="155" t="str">
        <f>IF(D10&lt;A7*10,"エラー",IF(D10&gt;A7*10+9,"エラー","o"))</f>
        <v>o</v>
      </c>
      <c r="R10" s="143"/>
      <c r="S10" s="417"/>
      <c r="T10" s="417"/>
      <c r="U10" s="420"/>
      <c r="V10" s="153">
        <v>136</v>
      </c>
      <c r="W10" s="155" t="str">
        <f>VLOOKUP(V10,'マスター (2)'!$B$3:$E$200,3,FALSE)</f>
        <v>窪田　琴乃</v>
      </c>
      <c r="X10" s="155" t="str">
        <f>VLOOKUP(V10,'マスター (2)'!$B$3:$E$200,2,FALSE)</f>
        <v>六将</v>
      </c>
      <c r="Y10" s="155" t="str">
        <f t="shared" si="7"/>
        <v>o</v>
      </c>
      <c r="Z10" s="155" t="str">
        <f>IF(V10&lt;S7*10,"エラー",IF(V10&gt;S7*10+9,"エラー","o"))</f>
        <v>o</v>
      </c>
      <c r="AJ10" s="146"/>
      <c r="AK10" s="417"/>
      <c r="AL10" s="417"/>
      <c r="AM10" s="420"/>
      <c r="AN10" s="153">
        <v>97</v>
      </c>
      <c r="AO10" s="155" t="str">
        <f>VLOOKUP(AN10,'マスター (2)'!$B$3:$E$200,3,FALSE)</f>
        <v>関口　果穂</v>
      </c>
      <c r="AP10" s="155" t="str">
        <f>VLOOKUP(AN10,'マスター (2)'!$B$3:$E$200,2,FALSE)</f>
        <v>七将</v>
      </c>
      <c r="AQ10" s="155" t="str">
        <f t="shared" si="2"/>
        <v>o</v>
      </c>
      <c r="AR10" s="155" t="str">
        <f>IF(AN10&lt;AK7*10,"エラー",IF(AN10&gt;AK7*10+9,"エラー","o"))</f>
        <v>o</v>
      </c>
      <c r="BB10" s="149"/>
      <c r="BD10" s="188" t="e">
        <f>VLOOKUP(BE10,'マスター (2)'!D:E,2,FALSE)</f>
        <v>#N/A</v>
      </c>
      <c r="BE10" s="168" t="str">
        <f t="shared" si="14"/>
        <v/>
      </c>
      <c r="BF10" s="155"/>
      <c r="BG10" s="155" t="str">
        <f t="shared" si="10"/>
        <v/>
      </c>
      <c r="BH10" s="155"/>
      <c r="BI10" s="155" t="str">
        <f t="shared" si="11"/>
        <v/>
      </c>
      <c r="BJ10" s="155"/>
      <c r="BK10">
        <f t="shared" si="12"/>
        <v>6291264</v>
      </c>
      <c r="BM10" s="155" t="str">
        <f t="shared" si="13"/>
        <v/>
      </c>
      <c r="BN10" s="155" t="e">
        <f>VLOOKUP(BM10,'マスター (2)'!D:E,2,FALSE)</f>
        <v>#N/A</v>
      </c>
      <c r="BO10">
        <f>IF(BM10="",0,_xlfn.XLOOKUP(BM10,'マスター (2)'!$D$3:$D$168,'マスター (2)'!$B$3:$B$168,"",0,1))</f>
        <v>0</v>
      </c>
      <c r="BQ10" s="155" t="str">
        <v>濱田　美怜</v>
      </c>
      <c r="BR10" s="155" t="str">
        <v>静岡</v>
      </c>
      <c r="BS10" s="155">
        <v>161</v>
      </c>
    </row>
    <row r="11" spans="1:71" ht="19" thickBot="1">
      <c r="A11" s="417"/>
      <c r="B11" s="417"/>
      <c r="C11" s="421"/>
      <c r="D11" s="153">
        <v>233</v>
      </c>
      <c r="E11" s="155" t="str">
        <f>VLOOKUP(D11,'マスター (2)'!$B$3:$E$200,3,FALSE)</f>
        <v>折野　　葵</v>
      </c>
      <c r="F11" s="155" t="str">
        <f>VLOOKUP(D11,'マスター (2)'!$B$3:$E$200,2,FALSE)</f>
        <v>三将</v>
      </c>
      <c r="G11" s="155" t="str">
        <f t="shared" si="5"/>
        <v>o</v>
      </c>
      <c r="H11" s="155" t="str">
        <f>IF(D11&lt;A7*10,"エラー",IF(D11&gt;A7*10+9,"エラー","o"))</f>
        <v>o</v>
      </c>
      <c r="K11" t="str">
        <f>B12</f>
        <v>富山</v>
      </c>
      <c r="O11" t="str">
        <f>B17</f>
        <v>東京</v>
      </c>
      <c r="R11" s="143"/>
      <c r="S11" s="417"/>
      <c r="T11" s="417"/>
      <c r="U11" s="421"/>
      <c r="V11" s="153">
        <v>133</v>
      </c>
      <c r="W11" s="155" t="str">
        <f>VLOOKUP(V11,'マスター (2)'!$B$3:$E$200,3,FALSE)</f>
        <v>岡本　莉奈</v>
      </c>
      <c r="X11" s="155" t="str">
        <f>VLOOKUP(V11,'マスター (2)'!$B$3:$E$200,2,FALSE)</f>
        <v>三将</v>
      </c>
      <c r="Y11" s="155" t="str">
        <f t="shared" si="7"/>
        <v>o</v>
      </c>
      <c r="Z11" s="155" t="str">
        <f>IF(V11&lt;S7*10,"エラー",IF(V11&gt;S7*10+9,"エラー","o"))</f>
        <v>o</v>
      </c>
      <c r="AC11" t="str">
        <f>T12</f>
        <v>徳島</v>
      </c>
      <c r="AG11" t="str">
        <f>T17</f>
        <v>東京</v>
      </c>
      <c r="AJ11" s="146"/>
      <c r="AK11" s="417"/>
      <c r="AL11" s="417"/>
      <c r="AM11" s="421"/>
      <c r="AN11" s="153">
        <v>96</v>
      </c>
      <c r="AO11" s="155" t="str">
        <f>VLOOKUP(AN11,'マスター (2)'!$B$3:$E$200,3,FALSE)</f>
        <v>加藤　優和</v>
      </c>
      <c r="AP11" s="155" t="str">
        <f>VLOOKUP(AN11,'マスター (2)'!$B$3:$E$200,2,FALSE)</f>
        <v>六将</v>
      </c>
      <c r="AQ11" s="155" t="str">
        <f t="shared" si="2"/>
        <v>o</v>
      </c>
      <c r="AR11" s="155" t="str">
        <f>IF(AN11&lt;AK7*10,"エラー",IF(AN11&gt;AK7*10+9,"エラー","o"))</f>
        <v>o</v>
      </c>
      <c r="AU11" t="str">
        <f>AL12</f>
        <v>徳島</v>
      </c>
      <c r="AY11" t="str">
        <f>AL17</f>
        <v>富山</v>
      </c>
      <c r="BB11" s="149"/>
      <c r="BD11" s="188" t="e">
        <f>VLOOKUP(BE11,'マスター (2)'!D:E,2,FALSE)</f>
        <v>#N/A</v>
      </c>
      <c r="BE11" s="168" t="str">
        <f t="shared" si="14"/>
        <v/>
      </c>
      <c r="BF11" s="155"/>
      <c r="BG11" s="155" t="str">
        <f t="shared" si="10"/>
        <v/>
      </c>
      <c r="BH11" s="155"/>
      <c r="BI11" s="155" t="str">
        <f t="shared" si="11"/>
        <v/>
      </c>
      <c r="BJ11" s="155"/>
      <c r="BK11">
        <f t="shared" si="12"/>
        <v>6291264</v>
      </c>
      <c r="BM11" s="155" t="str">
        <f t="shared" si="13"/>
        <v/>
      </c>
      <c r="BN11" s="155" t="e">
        <f>VLOOKUP(BM11,'マスター (2)'!D:E,2,FALSE)</f>
        <v>#N/A</v>
      </c>
      <c r="BO11">
        <f>IF(BM11="",0,_xlfn.XLOOKUP(BM11,'マスター (2)'!$D$3:$D$168,'マスター (2)'!$B$3:$B$168,"",0,1))</f>
        <v>0</v>
      </c>
      <c r="BQ11" s="155" t="str">
        <v>竹内　　諒</v>
      </c>
      <c r="BR11" s="155" t="str">
        <v>福井</v>
      </c>
      <c r="BS11" s="155">
        <v>154</v>
      </c>
    </row>
    <row r="12" spans="1:71">
      <c r="A12" s="417">
        <f>VLOOKUP(C12,'マスター (2)'!$K:$M,2,FALSE)</f>
        <v>13</v>
      </c>
      <c r="B12" s="417" t="str">
        <f>VLOOKUP(C12,'マスター (2)'!$K:$M,3,FALSE)</f>
        <v>富山</v>
      </c>
      <c r="C12" s="418" t="s">
        <v>336</v>
      </c>
      <c r="D12" s="153">
        <v>136</v>
      </c>
      <c r="E12" s="154" t="str">
        <f>VLOOKUP(D12,'マスター (2)'!$B$3:$E$200,3,FALSE)</f>
        <v>窪田　琴乃</v>
      </c>
      <c r="F12" s="154" t="str">
        <f>VLOOKUP(D12,'マスター (2)'!$B$3:$E$200,2,FALSE)</f>
        <v>六将</v>
      </c>
      <c r="G12" s="155" t="str">
        <f t="shared" si="5"/>
        <v>o</v>
      </c>
      <c r="H12" s="155" t="str">
        <f>IF(D12&lt;A12*10,"エラー",IF(D12&gt;A12*10+9,"エラー","o"))</f>
        <v>o</v>
      </c>
      <c r="K12" s="155" t="str">
        <f>F12</f>
        <v>六将</v>
      </c>
      <c r="L12" s="155" t="str">
        <f>E12</f>
        <v>窪田　琴乃</v>
      </c>
      <c r="M12" s="120"/>
      <c r="N12" s="120">
        <v>15</v>
      </c>
      <c r="O12" s="155" t="str">
        <f t="shared" ref="O12:P16" si="15">E17</f>
        <v>髙橋　芽生</v>
      </c>
      <c r="P12" s="155" t="str">
        <f t="shared" si="15"/>
        <v>五将</v>
      </c>
      <c r="R12" s="143"/>
      <c r="S12" s="417">
        <f>VLOOKUP(U12,'マスター (2)'!$K:$M,2,FALSE)</f>
        <v>23</v>
      </c>
      <c r="T12" s="417" t="str">
        <f>VLOOKUP(U12,'マスター (2)'!$K:$M,3,FALSE)</f>
        <v>徳島</v>
      </c>
      <c r="U12" s="418" t="s">
        <v>162</v>
      </c>
      <c r="V12" s="153">
        <v>233</v>
      </c>
      <c r="W12" s="154" t="str">
        <f>VLOOKUP(V12,'マスター (2)'!$B$3:$E$200,3,FALSE)</f>
        <v>折野　　葵</v>
      </c>
      <c r="X12" s="154" t="str">
        <f>VLOOKUP(V12,'マスター (2)'!$B$3:$E$200,2,FALSE)</f>
        <v>三将</v>
      </c>
      <c r="Y12" s="155" t="str">
        <f t="shared" si="7"/>
        <v>o</v>
      </c>
      <c r="Z12" s="155" t="str">
        <f>IF(V12&lt;S12*10,"エラー",IF(V12&gt;S12*10+9,"エラー","o"))</f>
        <v>o</v>
      </c>
      <c r="AC12" s="155" t="str">
        <f>X12</f>
        <v>三将</v>
      </c>
      <c r="AD12" s="155" t="str">
        <f>W12</f>
        <v>折野　　葵</v>
      </c>
      <c r="AE12" s="120"/>
      <c r="AF12" s="120">
        <v>12</v>
      </c>
      <c r="AG12" s="155" t="str">
        <f t="shared" ref="AG12:AH16" si="16">W17</f>
        <v>関口　果穂</v>
      </c>
      <c r="AH12" s="155" t="str">
        <f t="shared" si="16"/>
        <v>七将</v>
      </c>
      <c r="AJ12" s="146"/>
      <c r="AK12" s="417">
        <f>VLOOKUP(AM12,'マスター (2)'!$K:$M,2,FALSE)</f>
        <v>23</v>
      </c>
      <c r="AL12" s="417" t="str">
        <f>VLOOKUP(AM12,'マスター (2)'!$K:$M,3,FALSE)</f>
        <v>徳島</v>
      </c>
      <c r="AM12" s="418" t="s">
        <v>162</v>
      </c>
      <c r="AN12" s="153">
        <v>235</v>
      </c>
      <c r="AO12" s="154" t="str">
        <f>VLOOKUP(AN12,'マスター (2)'!$B$3:$E$200,3,FALSE)</f>
        <v>山口　凛奈</v>
      </c>
      <c r="AP12" s="154" t="str">
        <f>VLOOKUP(AN12,'マスター (2)'!$B$3:$E$200,2,FALSE)</f>
        <v>五将</v>
      </c>
      <c r="AQ12" s="155" t="str">
        <f t="shared" si="2"/>
        <v>o</v>
      </c>
      <c r="AR12" s="155" t="str">
        <f>IF(AN12&lt;AK12*10,"エラー",IF(AN12&gt;AK12*10+9,"エラー","o"))</f>
        <v>o</v>
      </c>
      <c r="AU12" s="155" t="str">
        <f>AP12</f>
        <v>五将</v>
      </c>
      <c r="AV12" s="155" t="str">
        <f>AO12</f>
        <v>山口　凛奈</v>
      </c>
      <c r="AW12" s="120"/>
      <c r="AX12" s="120">
        <v>5</v>
      </c>
      <c r="AY12" s="155" t="str">
        <f t="shared" ref="AY12:AZ16" si="17">AO17</f>
        <v>櫻井　千尋</v>
      </c>
      <c r="AZ12" s="155" t="str">
        <f t="shared" si="17"/>
        <v>四将</v>
      </c>
      <c r="BB12" s="149"/>
      <c r="BD12" s="188" t="str">
        <f>VLOOKUP(BE12,'マスター (2)'!D:E,2,FALSE)</f>
        <v>東京</v>
      </c>
      <c r="BE12" s="168" t="str">
        <f t="shared" si="14"/>
        <v>髙橋　芽生</v>
      </c>
      <c r="BF12" s="155"/>
      <c r="BG12" s="155" t="str">
        <f t="shared" si="10"/>
        <v>関口　果穂</v>
      </c>
      <c r="BH12" s="155"/>
      <c r="BI12" s="155" t="str">
        <f t="shared" si="11"/>
        <v>櫻井　千尋</v>
      </c>
      <c r="BJ12" s="155"/>
      <c r="BK12">
        <f t="shared" si="12"/>
        <v>1</v>
      </c>
      <c r="BM12" s="155" t="str">
        <f t="shared" si="13"/>
        <v/>
      </c>
      <c r="BN12" s="155" t="e">
        <f>VLOOKUP(BM12,'マスター (2)'!D:E,2,FALSE)</f>
        <v>#N/A</v>
      </c>
      <c r="BO12">
        <f>IF(BM12="",0,_xlfn.XLOOKUP(BM12,'マスター (2)'!$D$3:$D$168,'マスター (2)'!$B$3:$B$168,"",0,1))</f>
        <v>0</v>
      </c>
      <c r="BQ12" s="155" t="str">
        <v>杉谷陽香里</v>
      </c>
      <c r="BR12" s="155" t="str">
        <v>福井</v>
      </c>
      <c r="BS12" s="155">
        <v>152</v>
      </c>
    </row>
    <row r="13" spans="1:71">
      <c r="A13" s="417"/>
      <c r="B13" s="417"/>
      <c r="C13" s="419"/>
      <c r="D13" s="153">
        <v>135</v>
      </c>
      <c r="E13" s="154" t="str">
        <f>VLOOKUP(D13,'マスター (2)'!$B$3:$E$200,3,FALSE)</f>
        <v>吉川　朔功</v>
      </c>
      <c r="F13" s="154" t="str">
        <f>VLOOKUP(D13,'マスター (2)'!$B$3:$E$200,2,FALSE)</f>
        <v>五将</v>
      </c>
      <c r="G13" s="155" t="str">
        <f t="shared" si="5"/>
        <v>o</v>
      </c>
      <c r="H13" s="155" t="str">
        <f>IF(D13&lt;A12*10,"エラー",IF(D13&gt;A12*10+9,"エラー","o"))</f>
        <v>o</v>
      </c>
      <c r="K13" s="155" t="str">
        <f t="shared" ref="K13:K16" si="18">F13</f>
        <v>五将</v>
      </c>
      <c r="L13" s="155" t="str">
        <f>E13</f>
        <v>吉川　朔功</v>
      </c>
      <c r="M13" s="120"/>
      <c r="N13" s="120">
        <v>23</v>
      </c>
      <c r="O13" s="155" t="str">
        <f t="shared" si="15"/>
        <v>伊藤　陽菜</v>
      </c>
      <c r="P13" s="155" t="str">
        <f t="shared" si="15"/>
        <v>副将</v>
      </c>
      <c r="R13" s="143"/>
      <c r="S13" s="417"/>
      <c r="T13" s="417"/>
      <c r="U13" s="419"/>
      <c r="V13" s="153">
        <v>232</v>
      </c>
      <c r="W13" s="154" t="str">
        <f>VLOOKUP(V13,'マスター (2)'!$B$3:$E$200,3,FALSE)</f>
        <v>古川ひまわり</v>
      </c>
      <c r="X13" s="154" t="str">
        <f>VLOOKUP(V13,'マスター (2)'!$B$3:$E$200,2,FALSE)</f>
        <v>副将</v>
      </c>
      <c r="Y13" s="155" t="str">
        <f t="shared" si="7"/>
        <v>o</v>
      </c>
      <c r="Z13" s="155" t="str">
        <f>IF(V13&lt;S12*10,"エラー",IF(V13&gt;S12*10+9,"エラー","o"))</f>
        <v>o</v>
      </c>
      <c r="AC13" s="155" t="str">
        <f t="shared" ref="AC13:AC16" si="19">X13</f>
        <v>副将</v>
      </c>
      <c r="AD13" s="155" t="str">
        <f>W13</f>
        <v>古川ひまわり</v>
      </c>
      <c r="AE13" s="120"/>
      <c r="AF13" s="120">
        <v>9</v>
      </c>
      <c r="AG13" s="155" t="str">
        <f t="shared" si="16"/>
        <v>島田　弥愛</v>
      </c>
      <c r="AH13" s="155" t="str">
        <f t="shared" si="16"/>
        <v>主将</v>
      </c>
      <c r="AJ13" s="146"/>
      <c r="AK13" s="417"/>
      <c r="AL13" s="417"/>
      <c r="AM13" s="419"/>
      <c r="AN13" s="153">
        <v>236</v>
      </c>
      <c r="AO13" s="154" t="str">
        <f>VLOOKUP(AN13,'マスター (2)'!$B$3:$E$200,3,FALSE)</f>
        <v>岡　　千景</v>
      </c>
      <c r="AP13" s="154" t="str">
        <f>VLOOKUP(AN13,'マスター (2)'!$B$3:$E$200,2,FALSE)</f>
        <v>六将</v>
      </c>
      <c r="AQ13" s="155" t="str">
        <f t="shared" si="2"/>
        <v>o</v>
      </c>
      <c r="AR13" s="155" t="str">
        <f>IF(AN13&lt;AK12*10,"エラー",IF(AN13&gt;AK12*10+9,"エラー","o"))</f>
        <v>o</v>
      </c>
      <c r="AU13" s="155" t="str">
        <f t="shared" ref="AU13:AU16" si="20">AP13</f>
        <v>六将</v>
      </c>
      <c r="AV13" s="155" t="str">
        <f>AO13</f>
        <v>岡　　千景</v>
      </c>
      <c r="AW13" s="120">
        <v>6</v>
      </c>
      <c r="AX13" s="120"/>
      <c r="AY13" s="189" t="str">
        <f t="shared" si="17"/>
        <v>岡本　莉奈</v>
      </c>
      <c r="AZ13" s="189" t="str">
        <f t="shared" si="17"/>
        <v>三将</v>
      </c>
      <c r="BB13" s="149"/>
      <c r="BD13" s="188" t="str">
        <f>VLOOKUP(BE13,'マスター (2)'!D:E,2,FALSE)</f>
        <v>東京</v>
      </c>
      <c r="BE13" s="168" t="str">
        <f t="shared" si="14"/>
        <v>伊藤　陽菜</v>
      </c>
      <c r="BF13" s="155"/>
      <c r="BG13" s="155" t="str">
        <f t="shared" si="10"/>
        <v>島田　弥愛</v>
      </c>
      <c r="BH13" s="155"/>
      <c r="BI13" s="155" t="str">
        <f t="shared" si="11"/>
        <v>岡　　千景</v>
      </c>
      <c r="BJ13" s="155"/>
      <c r="BK13">
        <f t="shared" si="12"/>
        <v>3</v>
      </c>
      <c r="BM13" s="155" t="str">
        <f t="shared" si="13"/>
        <v>伊藤　陽菜</v>
      </c>
      <c r="BN13" s="155" t="str">
        <f>VLOOKUP(BM13,'マスター (2)'!D:E,2,FALSE)</f>
        <v>東京</v>
      </c>
      <c r="BO13">
        <f>IF(BM13="",0,_xlfn.XLOOKUP(BM13,'マスター (2)'!$D$3:$D$168,'マスター (2)'!$B$3:$B$168,"",0,1))</f>
        <v>92</v>
      </c>
      <c r="BQ13" s="155" t="str">
        <v>杉谷優里瑛</v>
      </c>
      <c r="BR13" s="155" t="str">
        <v>福井</v>
      </c>
      <c r="BS13" s="155">
        <v>151</v>
      </c>
    </row>
    <row r="14" spans="1:71">
      <c r="A14" s="417"/>
      <c r="B14" s="417"/>
      <c r="C14" s="419"/>
      <c r="D14" s="153">
        <v>132</v>
      </c>
      <c r="E14" s="154" t="str">
        <f>VLOOKUP(D14,'マスター (2)'!$B$3:$E$200,3,FALSE)</f>
        <v>櫻井　稔莉</v>
      </c>
      <c r="F14" s="154" t="str">
        <f>VLOOKUP(D14,'マスター (2)'!$B$3:$E$200,2,FALSE)</f>
        <v>副将</v>
      </c>
      <c r="G14" s="155" t="str">
        <f t="shared" si="5"/>
        <v>o</v>
      </c>
      <c r="H14" s="155" t="str">
        <f>IF(D14&lt;A12*10,"エラー",IF(D14&gt;A12*10+9,"エラー","o"))</f>
        <v>o</v>
      </c>
      <c r="K14" s="155" t="str">
        <f t="shared" si="18"/>
        <v>副将</v>
      </c>
      <c r="L14" s="155" t="str">
        <f>E14</f>
        <v>櫻井　稔莉</v>
      </c>
      <c r="M14" s="120"/>
      <c r="N14" s="120">
        <v>17</v>
      </c>
      <c r="O14" s="155" t="str">
        <f t="shared" si="15"/>
        <v>島田　弥愛</v>
      </c>
      <c r="P14" s="155" t="str">
        <f t="shared" si="15"/>
        <v>主将</v>
      </c>
      <c r="R14" s="143"/>
      <c r="S14" s="417"/>
      <c r="T14" s="417"/>
      <c r="U14" s="419"/>
      <c r="V14" s="153">
        <v>235</v>
      </c>
      <c r="W14" s="154" t="str">
        <f>VLOOKUP(V14,'マスター (2)'!$B$3:$E$200,3,FALSE)</f>
        <v>山口　凛奈</v>
      </c>
      <c r="X14" s="154" t="str">
        <f>VLOOKUP(V14,'マスター (2)'!$B$3:$E$200,2,FALSE)</f>
        <v>五将</v>
      </c>
      <c r="Y14" s="155" t="str">
        <f t="shared" si="7"/>
        <v>o</v>
      </c>
      <c r="Z14" s="155" t="str">
        <f>IF(V14&lt;S12*10,"エラー",IF(V14&gt;S12*10+9,"エラー","o"))</f>
        <v>o</v>
      </c>
      <c r="AC14" s="155" t="str">
        <f t="shared" si="19"/>
        <v>五将</v>
      </c>
      <c r="AD14" s="155" t="str">
        <f>W14</f>
        <v>山口　凛奈</v>
      </c>
      <c r="AE14" s="120">
        <v>2</v>
      </c>
      <c r="AF14" s="120"/>
      <c r="AG14" s="155" t="str">
        <f t="shared" si="16"/>
        <v>東村　千菜</v>
      </c>
      <c r="AH14" s="155" t="str">
        <f t="shared" si="16"/>
        <v>三将</v>
      </c>
      <c r="AJ14" s="146"/>
      <c r="AK14" s="417"/>
      <c r="AL14" s="417"/>
      <c r="AM14" s="419"/>
      <c r="AN14" s="153">
        <v>231</v>
      </c>
      <c r="AO14" s="154" t="str">
        <f>VLOOKUP(AN14,'マスター (2)'!$B$3:$E$200,3,FALSE)</f>
        <v>岡本　大河</v>
      </c>
      <c r="AP14" s="154" t="str">
        <f>VLOOKUP(AN14,'マスター (2)'!$B$3:$E$200,2,FALSE)</f>
        <v>主将</v>
      </c>
      <c r="AQ14" s="155" t="str">
        <f t="shared" si="2"/>
        <v>o</v>
      </c>
      <c r="AR14" s="155" t="str">
        <f>IF(AN14&lt;AK12*10,"エラー",IF(AN14&gt;AK12*10+9,"エラー","o"))</f>
        <v>o</v>
      </c>
      <c r="AU14" s="155" t="str">
        <f t="shared" si="20"/>
        <v>主将</v>
      </c>
      <c r="AV14" s="155" t="str">
        <f>AO14</f>
        <v>岡本　大河</v>
      </c>
      <c r="AW14" s="120">
        <v>19</v>
      </c>
      <c r="AX14" s="120"/>
      <c r="AY14" s="155" t="str">
        <f t="shared" si="17"/>
        <v>吉川　朔功</v>
      </c>
      <c r="AZ14" s="155" t="str">
        <f t="shared" si="17"/>
        <v>五将</v>
      </c>
      <c r="BB14" s="149"/>
      <c r="BD14" s="188" t="str">
        <f>VLOOKUP(BE14,'マスター (2)'!D:E,2,FALSE)</f>
        <v>東京</v>
      </c>
      <c r="BE14" s="168" t="str">
        <f t="shared" si="14"/>
        <v>島田　弥愛</v>
      </c>
      <c r="BF14" s="155"/>
      <c r="BG14" s="155" t="str">
        <f t="shared" si="10"/>
        <v>山口　凛奈</v>
      </c>
      <c r="BH14" s="155"/>
      <c r="BI14" s="155" t="str">
        <f t="shared" si="11"/>
        <v>岡本　大河</v>
      </c>
      <c r="BJ14" s="155"/>
      <c r="BK14">
        <f t="shared" si="12"/>
        <v>3</v>
      </c>
      <c r="BM14" s="155" t="str">
        <f t="shared" si="13"/>
        <v>島田　弥愛</v>
      </c>
      <c r="BN14" s="155" t="str">
        <f>VLOOKUP(BM14,'マスター (2)'!D:E,2,FALSE)</f>
        <v>東京</v>
      </c>
      <c r="BO14">
        <f>IF(BM14="",0,_xlfn.XLOOKUP(BM14,'マスター (2)'!$D$3:$D$168,'マスター (2)'!$B$3:$B$168,"",0,1))</f>
        <v>91</v>
      </c>
      <c r="BQ14" s="155" t="str">
        <v>西村　優杏</v>
      </c>
      <c r="BR14" s="155" t="str">
        <v>石川</v>
      </c>
      <c r="BS14" s="155">
        <v>143</v>
      </c>
    </row>
    <row r="15" spans="1:71">
      <c r="A15" s="417"/>
      <c r="B15" s="417"/>
      <c r="C15" s="419"/>
      <c r="D15" s="153">
        <v>133</v>
      </c>
      <c r="E15" s="154" t="str">
        <f>VLOOKUP(D15,'マスター (2)'!$B$3:$E$200,3,FALSE)</f>
        <v>岡本　莉奈</v>
      </c>
      <c r="F15" s="154" t="str">
        <f>VLOOKUP(D15,'マスター (2)'!$B$3:$E$200,2,FALSE)</f>
        <v>三将</v>
      </c>
      <c r="G15" s="155" t="str">
        <f t="shared" si="5"/>
        <v>o</v>
      </c>
      <c r="H15" s="155" t="str">
        <f>IF(D15&lt;A12*10,"エラー",IF(D15&gt;A12*10+9,"エラー","o"))</f>
        <v>o</v>
      </c>
      <c r="K15" s="155" t="str">
        <f t="shared" si="18"/>
        <v>三将</v>
      </c>
      <c r="L15" s="155" t="str">
        <f>E15</f>
        <v>岡本　莉奈</v>
      </c>
      <c r="M15" s="120"/>
      <c r="N15" s="120">
        <v>20</v>
      </c>
      <c r="O15" s="155" t="str">
        <f t="shared" si="15"/>
        <v>東村　千菜</v>
      </c>
      <c r="P15" s="155" t="str">
        <f t="shared" si="15"/>
        <v>三将</v>
      </c>
      <c r="R15" s="143"/>
      <c r="S15" s="417"/>
      <c r="T15" s="417"/>
      <c r="U15" s="419"/>
      <c r="V15" s="153">
        <v>234</v>
      </c>
      <c r="W15" s="154" t="str">
        <f>VLOOKUP(V15,'マスター (2)'!$B$3:$E$200,3,FALSE)</f>
        <v>西出　真子</v>
      </c>
      <c r="X15" s="154" t="str">
        <f>VLOOKUP(V15,'マスター (2)'!$B$3:$E$200,2,FALSE)</f>
        <v>四将</v>
      </c>
      <c r="Y15" s="155" t="str">
        <f t="shared" si="7"/>
        <v>o</v>
      </c>
      <c r="Z15" s="155" t="str">
        <f>IF(V15&lt;S12*10,"エラー",IF(V15&gt;S12*10+9,"エラー","o"))</f>
        <v>o</v>
      </c>
      <c r="AC15" s="155" t="str">
        <f t="shared" si="19"/>
        <v>四将</v>
      </c>
      <c r="AD15" s="155" t="str">
        <f>W15</f>
        <v>西出　真子</v>
      </c>
      <c r="AE15" s="120"/>
      <c r="AF15" s="120">
        <v>2</v>
      </c>
      <c r="AG15" s="155" t="str">
        <f t="shared" si="16"/>
        <v>伊藤　陽菜</v>
      </c>
      <c r="AH15" s="155" t="str">
        <f t="shared" si="16"/>
        <v>副将</v>
      </c>
      <c r="AJ15" s="146"/>
      <c r="AK15" s="417"/>
      <c r="AL15" s="417"/>
      <c r="AM15" s="419"/>
      <c r="AN15" s="153">
        <v>237</v>
      </c>
      <c r="AO15" s="154" t="str">
        <f>VLOOKUP(AN15,'マスター (2)'!$B$3:$E$200,3,FALSE)</f>
        <v>益岡　夏希</v>
      </c>
      <c r="AP15" s="154" t="str">
        <f>VLOOKUP(AN15,'マスター (2)'!$B$3:$E$200,2,FALSE)</f>
        <v>七将</v>
      </c>
      <c r="AQ15" s="155" t="str">
        <f t="shared" si="2"/>
        <v>o</v>
      </c>
      <c r="AR15" s="155" t="str">
        <f>IF(AN15&lt;AK12*10,"エラー",IF(AN15&gt;AK12*10+9,"エラー","o"))</f>
        <v>o</v>
      </c>
      <c r="AU15" s="155" t="str">
        <f t="shared" si="20"/>
        <v>七将</v>
      </c>
      <c r="AV15" s="155" t="str">
        <f>AO15</f>
        <v>益岡　夏希</v>
      </c>
      <c r="AW15" s="120">
        <v>14</v>
      </c>
      <c r="AX15" s="120"/>
      <c r="AY15" s="155" t="str">
        <f t="shared" si="17"/>
        <v>櫻井　稔莉</v>
      </c>
      <c r="AZ15" s="155" t="str">
        <f t="shared" si="17"/>
        <v>副将</v>
      </c>
      <c r="BB15" s="149"/>
      <c r="BD15" s="188" t="str">
        <f>VLOOKUP(BE15,'マスター (2)'!D:E,2,FALSE)</f>
        <v>東京</v>
      </c>
      <c r="BE15" s="168" t="str">
        <f t="shared" si="14"/>
        <v>東村　千菜</v>
      </c>
      <c r="BF15" s="155"/>
      <c r="BG15" s="155" t="str">
        <f t="shared" si="10"/>
        <v>伊藤　陽菜</v>
      </c>
      <c r="BH15" s="155"/>
      <c r="BI15" s="155" t="str">
        <f t="shared" si="11"/>
        <v>益岡　夏希</v>
      </c>
      <c r="BJ15" s="155"/>
      <c r="BK15">
        <f t="shared" si="12"/>
        <v>1</v>
      </c>
      <c r="BM15" s="155" t="str">
        <f t="shared" si="13"/>
        <v/>
      </c>
      <c r="BN15" s="155" t="e">
        <f>VLOOKUP(BM15,'マスター (2)'!D:E,2,FALSE)</f>
        <v>#N/A</v>
      </c>
      <c r="BO15">
        <f>IF(BM15="",0,_xlfn.XLOOKUP(BM15,'マスター (2)'!$D$3:$D$168,'マスター (2)'!$B$3:$B$168,"",0,1))</f>
        <v>0</v>
      </c>
      <c r="BQ15" s="155" t="str">
        <v>石丸　柑奈</v>
      </c>
      <c r="BR15" s="155" t="str">
        <v>石川</v>
      </c>
      <c r="BS15" s="155">
        <v>141</v>
      </c>
    </row>
    <row r="16" spans="1:71">
      <c r="A16" s="417"/>
      <c r="B16" s="417"/>
      <c r="C16" s="419"/>
      <c r="D16" s="153">
        <v>131</v>
      </c>
      <c r="E16" s="154" t="str">
        <f>VLOOKUP(D16,'マスター (2)'!$B$3:$E$200,3,FALSE)</f>
        <v>地田　彩星</v>
      </c>
      <c r="F16" s="154" t="str">
        <f>VLOOKUP(D16,'マスター (2)'!$B$3:$E$200,2,FALSE)</f>
        <v>主将</v>
      </c>
      <c r="G16" s="155" t="str">
        <f t="shared" si="5"/>
        <v>o</v>
      </c>
      <c r="H16" s="155" t="str">
        <f>IF(D16&lt;A12*10,"エラー",IF(D16&gt;A12*10+9,"エラー","o"))</f>
        <v>o</v>
      </c>
      <c r="K16" s="155" t="str">
        <f t="shared" si="18"/>
        <v>主将</v>
      </c>
      <c r="L16" s="155" t="str">
        <f>E16</f>
        <v>地田　彩星</v>
      </c>
      <c r="M16" s="120"/>
      <c r="N16" s="120">
        <v>17</v>
      </c>
      <c r="O16" s="155" t="str">
        <f t="shared" si="15"/>
        <v>加藤　優和</v>
      </c>
      <c r="P16" s="155" t="str">
        <f t="shared" si="15"/>
        <v>六将</v>
      </c>
      <c r="R16" s="143"/>
      <c r="S16" s="417"/>
      <c r="T16" s="417"/>
      <c r="U16" s="419"/>
      <c r="V16" s="153">
        <v>231</v>
      </c>
      <c r="W16" s="154" t="str">
        <f>VLOOKUP(V16,'マスター (2)'!$B$3:$E$200,3,FALSE)</f>
        <v>岡本　大河</v>
      </c>
      <c r="X16" s="154" t="str">
        <f>VLOOKUP(V16,'マスター (2)'!$B$3:$E$200,2,FALSE)</f>
        <v>主将</v>
      </c>
      <c r="Y16" s="155" t="str">
        <f t="shared" si="7"/>
        <v>o</v>
      </c>
      <c r="Z16" s="155" t="str">
        <f>IF(V16&lt;S12*10,"エラー",IF(V16&gt;S12*10+9,"エラー","o"))</f>
        <v>o</v>
      </c>
      <c r="AC16" s="155" t="str">
        <f t="shared" si="19"/>
        <v>主将</v>
      </c>
      <c r="AD16" s="155" t="str">
        <f>W16</f>
        <v>岡本　大河</v>
      </c>
      <c r="AE16" s="120">
        <v>11</v>
      </c>
      <c r="AF16" s="120"/>
      <c r="AG16" s="155" t="str">
        <f t="shared" si="16"/>
        <v>阿多　幸乃</v>
      </c>
      <c r="AH16" s="155" t="str">
        <f t="shared" si="16"/>
        <v>四将</v>
      </c>
      <c r="AJ16" s="146"/>
      <c r="AK16" s="417"/>
      <c r="AL16" s="417"/>
      <c r="AM16" s="419"/>
      <c r="AN16" s="153">
        <v>232</v>
      </c>
      <c r="AO16" s="154" t="str">
        <f>VLOOKUP(AN16,'マスター (2)'!$B$3:$E$200,3,FALSE)</f>
        <v>古川ひまわり</v>
      </c>
      <c r="AP16" s="154" t="str">
        <f>VLOOKUP(AN16,'マスター (2)'!$B$3:$E$200,2,FALSE)</f>
        <v>副将</v>
      </c>
      <c r="AQ16" s="155" t="str">
        <f t="shared" si="2"/>
        <v>o</v>
      </c>
      <c r="AR16" s="155" t="str">
        <f>IF(AN16&lt;AK12*10,"エラー",IF(AN16&gt;AK12*10+9,"エラー","o"))</f>
        <v>o</v>
      </c>
      <c r="AU16" s="155" t="str">
        <f t="shared" si="20"/>
        <v>副将</v>
      </c>
      <c r="AV16" s="155" t="str">
        <f>AO16</f>
        <v>古川ひまわり</v>
      </c>
      <c r="AW16" s="120"/>
      <c r="AX16" s="120">
        <v>5</v>
      </c>
      <c r="AY16" s="155" t="str">
        <f t="shared" si="17"/>
        <v>地田　彩星</v>
      </c>
      <c r="AZ16" s="155" t="str">
        <f t="shared" si="17"/>
        <v>主将</v>
      </c>
      <c r="BB16" s="149"/>
      <c r="BD16" s="188" t="str">
        <f>VLOOKUP(BE16,'マスター (2)'!D:E,2,FALSE)</f>
        <v>東京</v>
      </c>
      <c r="BE16" s="168" t="str">
        <f t="shared" si="14"/>
        <v>加藤　優和</v>
      </c>
      <c r="BF16" s="155"/>
      <c r="BG16" s="155" t="str">
        <f t="shared" si="10"/>
        <v>岡本　大河</v>
      </c>
      <c r="BH16" s="155"/>
      <c r="BI16" s="155" t="str">
        <f t="shared" si="11"/>
        <v>地田　彩星</v>
      </c>
      <c r="BJ16" s="155"/>
      <c r="BK16">
        <f t="shared" si="12"/>
        <v>2</v>
      </c>
      <c r="BM16" s="155" t="str">
        <f t="shared" si="13"/>
        <v/>
      </c>
      <c r="BN16" s="155" t="e">
        <f>VLOOKUP(BM16,'マスター (2)'!D:E,2,FALSE)</f>
        <v>#N/A</v>
      </c>
      <c r="BO16">
        <f>IF(BM16="",0,_xlfn.XLOOKUP(BM16,'マスター (2)'!$D$3:$D$168,'マスター (2)'!$B$3:$B$168,"",0,1))</f>
        <v>0</v>
      </c>
      <c r="BQ16" s="155" t="str">
        <v>臼井　菜月</v>
      </c>
      <c r="BR16" s="155" t="str">
        <v>神奈川</v>
      </c>
      <c r="BS16" s="155">
        <v>102</v>
      </c>
    </row>
    <row r="17" spans="1:71">
      <c r="A17" s="417">
        <f>VLOOKUP(C17,'マスター (2)'!$K:$M,2,FALSE)</f>
        <v>9</v>
      </c>
      <c r="B17" s="417" t="str">
        <f>VLOOKUP(C17,'マスター (2)'!$K:$M,3,FALSE)</f>
        <v>東京</v>
      </c>
      <c r="C17" s="420" t="s">
        <v>339</v>
      </c>
      <c r="D17" s="153">
        <v>95</v>
      </c>
      <c r="E17" s="155" t="str">
        <f>VLOOKUP(D17,'マスター (2)'!$B$3:$E$200,3,FALSE)</f>
        <v>髙橋　芽生</v>
      </c>
      <c r="F17" s="155" t="str">
        <f>VLOOKUP(D17,'マスター (2)'!$B$3:$E$200,2,FALSE)</f>
        <v>五将</v>
      </c>
      <c r="G17" s="155" t="str">
        <f t="shared" si="5"/>
        <v>o</v>
      </c>
      <c r="H17" s="155" t="str">
        <f>IF(D17&lt;A17*10,"エラー",IF(D17&gt;A17*10+9,"エラー","o"))</f>
        <v>o</v>
      </c>
      <c r="R17" s="143"/>
      <c r="S17" s="417">
        <f>VLOOKUP(U17,'マスター (2)'!$K:$M,2,FALSE)</f>
        <v>9</v>
      </c>
      <c r="T17" s="417" t="str">
        <f>VLOOKUP(U17,'マスター (2)'!$K:$M,3,FALSE)</f>
        <v>東京</v>
      </c>
      <c r="U17" s="420" t="s">
        <v>339</v>
      </c>
      <c r="V17" s="153">
        <v>97</v>
      </c>
      <c r="W17" s="155" t="str">
        <f>VLOOKUP(V17,'マスター (2)'!$B$3:$E$200,3,FALSE)</f>
        <v>関口　果穂</v>
      </c>
      <c r="X17" s="155" t="str">
        <f>VLOOKUP(V17,'マスター (2)'!$B$3:$E$200,2,FALSE)</f>
        <v>七将</v>
      </c>
      <c r="Y17" s="155" t="str">
        <f t="shared" si="7"/>
        <v>o</v>
      </c>
      <c r="Z17" s="155" t="str">
        <f>IF(V17&lt;S17*10,"エラー",IF(V17&gt;S17*10+9,"エラー","o"))</f>
        <v>o</v>
      </c>
      <c r="AJ17" s="146"/>
      <c r="AK17" s="417">
        <f>VLOOKUP(AM17,'マスター (2)'!$K:$M,2,FALSE)</f>
        <v>13</v>
      </c>
      <c r="AL17" s="417" t="str">
        <f>VLOOKUP(AM17,'マスター (2)'!$K:$M,3,FALSE)</f>
        <v>富山</v>
      </c>
      <c r="AM17" s="420" t="s">
        <v>336</v>
      </c>
      <c r="AN17" s="153">
        <v>134</v>
      </c>
      <c r="AO17" s="155" t="str">
        <f>VLOOKUP(AN17,'マスター (2)'!$B$3:$E$200,3,FALSE)</f>
        <v>櫻井　千尋</v>
      </c>
      <c r="AP17" s="155" t="str">
        <f>VLOOKUP(AN17,'マスター (2)'!$B$3:$E$200,2,FALSE)</f>
        <v>四将</v>
      </c>
      <c r="AQ17" s="155" t="str">
        <f t="shared" si="2"/>
        <v>o</v>
      </c>
      <c r="AR17" s="155" t="str">
        <f>IF(AN17&lt;AK17*10,"エラー",IF(AN17&gt;AK17*10+9,"エラー","o"))</f>
        <v>o</v>
      </c>
      <c r="BB17" s="149"/>
      <c r="BD17" s="188" t="e">
        <f>VLOOKUP(BE17,'マスター (2)'!D:E,2,FALSE)</f>
        <v>#N/A</v>
      </c>
      <c r="BE17" s="168" t="str">
        <f t="shared" si="14"/>
        <v/>
      </c>
      <c r="BF17" s="155"/>
      <c r="BG17" s="155" t="str">
        <f t="shared" si="10"/>
        <v/>
      </c>
      <c r="BH17" s="155"/>
      <c r="BI17" s="155" t="str">
        <f t="shared" si="11"/>
        <v/>
      </c>
      <c r="BJ17" s="155"/>
      <c r="BK17">
        <f t="shared" si="12"/>
        <v>6291264</v>
      </c>
      <c r="BM17" s="155" t="str">
        <f t="shared" si="13"/>
        <v/>
      </c>
      <c r="BN17" s="155" t="e">
        <f>VLOOKUP(BM17,'マスター (2)'!D:E,2,FALSE)</f>
        <v>#N/A</v>
      </c>
      <c r="BO17">
        <f>IF(BM17="",0,_xlfn.XLOOKUP(BM17,'マスター (2)'!$D$3:$D$168,'マスター (2)'!$B$3:$B$168,"",0,1))</f>
        <v>0</v>
      </c>
      <c r="BQ17" s="155" t="str">
        <v>伊藤　陽菜</v>
      </c>
      <c r="BR17" s="155" t="str">
        <v>東京</v>
      </c>
      <c r="BS17" s="155">
        <v>92</v>
      </c>
    </row>
    <row r="18" spans="1:71">
      <c r="A18" s="417"/>
      <c r="B18" s="417"/>
      <c r="C18" s="420"/>
      <c r="D18" s="153">
        <v>92</v>
      </c>
      <c r="E18" s="155" t="str">
        <f>VLOOKUP(D18,'マスター (2)'!$B$3:$E$200,3,FALSE)</f>
        <v>伊藤　陽菜</v>
      </c>
      <c r="F18" s="155" t="str">
        <f>VLOOKUP(D18,'マスター (2)'!$B$3:$E$200,2,FALSE)</f>
        <v>副将</v>
      </c>
      <c r="G18" s="155" t="str">
        <f t="shared" si="5"/>
        <v>o</v>
      </c>
      <c r="H18" s="155" t="str">
        <f>IF(D18&lt;A17*10,"エラー",IF(D18&gt;A17*10+9,"エラー","o"))</f>
        <v>o</v>
      </c>
      <c r="R18" s="143"/>
      <c r="S18" s="417"/>
      <c r="T18" s="417"/>
      <c r="U18" s="420"/>
      <c r="V18" s="153">
        <v>91</v>
      </c>
      <c r="W18" s="155" t="str">
        <f>VLOOKUP(V18,'マスター (2)'!$B$3:$E$200,3,FALSE)</f>
        <v>島田　弥愛</v>
      </c>
      <c r="X18" s="155" t="str">
        <f>VLOOKUP(V18,'マスター (2)'!$B$3:$E$200,2,FALSE)</f>
        <v>主将</v>
      </c>
      <c r="Y18" s="155" t="str">
        <f t="shared" si="7"/>
        <v>o</v>
      </c>
      <c r="Z18" s="155" t="str">
        <f>IF(V18&lt;S17*10,"エラー",IF(V18&gt;S17*10+9,"エラー","o"))</f>
        <v>o</v>
      </c>
      <c r="AJ18" s="146"/>
      <c r="AK18" s="417"/>
      <c r="AL18" s="417"/>
      <c r="AM18" s="420"/>
      <c r="AN18" s="153">
        <v>133</v>
      </c>
      <c r="AO18" s="155" t="str">
        <f>VLOOKUP(AN18,'マスター (2)'!$B$3:$E$200,3,FALSE)</f>
        <v>岡本　莉奈</v>
      </c>
      <c r="AP18" s="155" t="str">
        <f>VLOOKUP(AN18,'マスター (2)'!$B$3:$E$200,2,FALSE)</f>
        <v>三将</v>
      </c>
      <c r="AQ18" s="155" t="str">
        <f t="shared" si="2"/>
        <v>o</v>
      </c>
      <c r="AR18" s="155" t="str">
        <f>IF(AN18&lt;AK17*10,"エラー",IF(AN18&gt;AK17*10+9,"エラー","o"))</f>
        <v>o</v>
      </c>
      <c r="BB18" s="149"/>
      <c r="BD18" s="188" t="e">
        <f>VLOOKUP(BE18,'マスター (2)'!D:E,2,FALSE)</f>
        <v>#N/A</v>
      </c>
      <c r="BE18" s="168" t="str">
        <f t="shared" si="14"/>
        <v/>
      </c>
      <c r="BF18" s="155"/>
      <c r="BG18" s="155" t="str">
        <f t="shared" si="10"/>
        <v/>
      </c>
      <c r="BH18" s="155"/>
      <c r="BI18" s="155" t="str">
        <f t="shared" si="11"/>
        <v/>
      </c>
      <c r="BJ18" s="155"/>
      <c r="BK18">
        <f t="shared" si="12"/>
        <v>6291264</v>
      </c>
      <c r="BM18" s="155" t="str">
        <f t="shared" si="13"/>
        <v/>
      </c>
      <c r="BN18" s="155" t="e">
        <f>VLOOKUP(BM18,'マスター (2)'!D:E,2,FALSE)</f>
        <v>#N/A</v>
      </c>
      <c r="BO18">
        <f>IF(BM18="",0,_xlfn.XLOOKUP(BM18,'マスター (2)'!$D$3:$D$168,'マスター (2)'!$B$3:$B$168,"",0,1))</f>
        <v>0</v>
      </c>
      <c r="BQ18" s="155" t="str">
        <v>島田　弥愛</v>
      </c>
      <c r="BR18" s="155" t="str">
        <v>東京</v>
      </c>
      <c r="BS18" s="155">
        <v>91</v>
      </c>
    </row>
    <row r="19" spans="1:71">
      <c r="A19" s="417"/>
      <c r="B19" s="417"/>
      <c r="C19" s="420"/>
      <c r="D19" s="153">
        <v>91</v>
      </c>
      <c r="E19" s="155" t="str">
        <f>VLOOKUP(D19,'マスター (2)'!$B$3:$E$200,3,FALSE)</f>
        <v>島田　弥愛</v>
      </c>
      <c r="F19" s="155" t="str">
        <f>VLOOKUP(D19,'マスター (2)'!$B$3:$E$200,2,FALSE)</f>
        <v>主将</v>
      </c>
      <c r="G19" s="155" t="str">
        <f t="shared" si="5"/>
        <v>o</v>
      </c>
      <c r="H19" s="155" t="str">
        <f>IF(D19&lt;A17*10,"エラー",IF(D19&gt;A17*10+9,"エラー","o"))</f>
        <v>o</v>
      </c>
      <c r="R19" s="143"/>
      <c r="S19" s="417"/>
      <c r="T19" s="417"/>
      <c r="U19" s="420"/>
      <c r="V19" s="153">
        <v>93</v>
      </c>
      <c r="W19" s="155" t="str">
        <f>VLOOKUP(V19,'マスター (2)'!$B$3:$E$200,3,FALSE)</f>
        <v>東村　千菜</v>
      </c>
      <c r="X19" s="155" t="str">
        <f>VLOOKUP(V19,'マスター (2)'!$B$3:$E$200,2,FALSE)</f>
        <v>三将</v>
      </c>
      <c r="Y19" s="155" t="str">
        <f t="shared" si="7"/>
        <v>o</v>
      </c>
      <c r="Z19" s="155" t="str">
        <f>IF(V19&lt;S17*10,"エラー",IF(V19&gt;S17*10+9,"エラー","o"))</f>
        <v>o</v>
      </c>
      <c r="AJ19" s="146"/>
      <c r="AK19" s="417"/>
      <c r="AL19" s="417"/>
      <c r="AM19" s="420"/>
      <c r="AN19" s="153">
        <v>135</v>
      </c>
      <c r="AO19" s="155" t="str">
        <f>VLOOKUP(AN19,'マスター (2)'!$B$3:$E$200,3,FALSE)</f>
        <v>吉川　朔功</v>
      </c>
      <c r="AP19" s="155" t="str">
        <f>VLOOKUP(AN19,'マスター (2)'!$B$3:$E$200,2,FALSE)</f>
        <v>五将</v>
      </c>
      <c r="AQ19" s="155" t="str">
        <f t="shared" si="2"/>
        <v>o</v>
      </c>
      <c r="AR19" s="155" t="str">
        <f>IF(AN19&lt;AK17*10,"エラー",IF(AN19&gt;AK17*10+9,"エラー","o"))</f>
        <v>o</v>
      </c>
      <c r="BB19" s="149"/>
      <c r="BD19" s="188" t="e">
        <f>VLOOKUP(BE19,'マスター (2)'!D:E,2,FALSE)</f>
        <v>#N/A</v>
      </c>
      <c r="BE19" s="168" t="str">
        <f t="shared" si="14"/>
        <v/>
      </c>
      <c r="BF19" s="155"/>
      <c r="BG19" s="155" t="str">
        <f t="shared" si="10"/>
        <v/>
      </c>
      <c r="BH19" s="155"/>
      <c r="BI19" s="155" t="str">
        <f t="shared" si="11"/>
        <v/>
      </c>
      <c r="BJ19" s="155"/>
      <c r="BK19">
        <f t="shared" si="12"/>
        <v>6291264</v>
      </c>
      <c r="BM19" s="155" t="str">
        <f t="shared" si="13"/>
        <v/>
      </c>
      <c r="BN19" s="155" t="e">
        <f>VLOOKUP(BM19,'マスター (2)'!D:E,2,FALSE)</f>
        <v>#N/A</v>
      </c>
      <c r="BO19">
        <f>IF(BM19="",0,_xlfn.XLOOKUP(BM19,'マスター (2)'!$D$3:$D$168,'マスター (2)'!$B$3:$B$168,"",0,1))</f>
        <v>0</v>
      </c>
      <c r="BQ19" s="155" t="str">
        <v>木内　　希</v>
      </c>
      <c r="BR19" s="155" t="str">
        <v>千葉</v>
      </c>
      <c r="BS19" s="155">
        <v>82</v>
      </c>
    </row>
    <row r="20" spans="1:71">
      <c r="A20" s="417"/>
      <c r="B20" s="417"/>
      <c r="C20" s="420"/>
      <c r="D20" s="153">
        <v>93</v>
      </c>
      <c r="E20" s="155" t="str">
        <f>VLOOKUP(D20,'マスター (2)'!$B$3:$E$200,3,FALSE)</f>
        <v>東村　千菜</v>
      </c>
      <c r="F20" s="155" t="str">
        <f>VLOOKUP(D20,'マスター (2)'!$B$3:$E$200,2,FALSE)</f>
        <v>三将</v>
      </c>
      <c r="G20" s="155" t="str">
        <f t="shared" si="5"/>
        <v>o</v>
      </c>
      <c r="H20" s="155" t="str">
        <f>IF(D20&lt;A17*10,"エラー",IF(D20&gt;A17*10+9,"エラー","o"))</f>
        <v>o</v>
      </c>
      <c r="R20" s="143"/>
      <c r="S20" s="417"/>
      <c r="T20" s="417"/>
      <c r="U20" s="420"/>
      <c r="V20" s="153">
        <v>92</v>
      </c>
      <c r="W20" s="155" t="str">
        <f>VLOOKUP(V20,'マスター (2)'!$B$3:$E$200,3,FALSE)</f>
        <v>伊藤　陽菜</v>
      </c>
      <c r="X20" s="155" t="str">
        <f>VLOOKUP(V20,'マスター (2)'!$B$3:$E$200,2,FALSE)</f>
        <v>副将</v>
      </c>
      <c r="Y20" s="155" t="str">
        <f t="shared" si="7"/>
        <v>o</v>
      </c>
      <c r="Z20" s="155" t="str">
        <f>IF(V20&lt;S17*10,"エラー",IF(V20&gt;S17*10+9,"エラー","o"))</f>
        <v>o</v>
      </c>
      <c r="AJ20" s="146"/>
      <c r="AK20" s="417"/>
      <c r="AL20" s="417"/>
      <c r="AM20" s="420"/>
      <c r="AN20" s="153">
        <v>132</v>
      </c>
      <c r="AO20" s="155" t="str">
        <f>VLOOKUP(AN20,'マスター (2)'!$B$3:$E$200,3,FALSE)</f>
        <v>櫻井　稔莉</v>
      </c>
      <c r="AP20" s="155" t="str">
        <f>VLOOKUP(AN20,'マスター (2)'!$B$3:$E$200,2,FALSE)</f>
        <v>副将</v>
      </c>
      <c r="AQ20" s="155" t="str">
        <f t="shared" si="2"/>
        <v>o</v>
      </c>
      <c r="AR20" s="155" t="str">
        <f>IF(AN20&lt;AK17*10,"エラー",IF(AN20&gt;AK17*10+9,"エラー","o"))</f>
        <v>o</v>
      </c>
      <c r="BB20" s="149"/>
      <c r="BD20" s="188" t="e">
        <f>VLOOKUP(BE20,'マスター (2)'!D:E,2,FALSE)</f>
        <v>#N/A</v>
      </c>
      <c r="BE20" s="168" t="str">
        <f t="shared" si="14"/>
        <v/>
      </c>
      <c r="BF20" s="155"/>
      <c r="BG20" s="155" t="str">
        <f t="shared" si="10"/>
        <v/>
      </c>
      <c r="BH20" s="155"/>
      <c r="BI20" s="155" t="str">
        <f t="shared" si="11"/>
        <v/>
      </c>
      <c r="BJ20" s="155"/>
      <c r="BK20">
        <f t="shared" si="12"/>
        <v>6291264</v>
      </c>
      <c r="BM20" s="155" t="str">
        <f t="shared" si="13"/>
        <v/>
      </c>
      <c r="BN20" s="155" t="e">
        <f>VLOOKUP(BM20,'マスター (2)'!D:E,2,FALSE)</f>
        <v>#N/A</v>
      </c>
      <c r="BO20">
        <f>IF(BM20="",0,_xlfn.XLOOKUP(BM20,'マスター (2)'!$D$3:$D$168,'マスター (2)'!$B$3:$B$168,"",0,1))</f>
        <v>0</v>
      </c>
      <c r="BQ20" s="155" t="str">
        <v>千葉　　楓</v>
      </c>
      <c r="BR20" s="155" t="str">
        <v>千葉</v>
      </c>
      <c r="BS20" s="155">
        <v>81</v>
      </c>
    </row>
    <row r="21" spans="1:71" ht="19" thickBot="1">
      <c r="A21" s="417"/>
      <c r="B21" s="417"/>
      <c r="C21" s="421"/>
      <c r="D21" s="153">
        <v>96</v>
      </c>
      <c r="E21" s="155" t="str">
        <f>VLOOKUP(D21,'マスター (2)'!$B$3:$E$200,3,FALSE)</f>
        <v>加藤　優和</v>
      </c>
      <c r="F21" s="155" t="str">
        <f>VLOOKUP(D21,'マスター (2)'!$B$3:$E$200,2,FALSE)</f>
        <v>六将</v>
      </c>
      <c r="G21" s="155" t="str">
        <f t="shared" si="5"/>
        <v>o</v>
      </c>
      <c r="H21" s="155" t="str">
        <f>IF(D21&lt;A17*10,"エラー",IF(D21&gt;A17*10+9,"エラー","o"))</f>
        <v>o</v>
      </c>
      <c r="K21" t="str">
        <f>B22</f>
        <v>宮城</v>
      </c>
      <c r="O21" t="str">
        <f>B27</f>
        <v>滋賀</v>
      </c>
      <c r="R21" s="143"/>
      <c r="S21" s="417"/>
      <c r="T21" s="417"/>
      <c r="U21" s="421"/>
      <c r="V21" s="153">
        <v>94</v>
      </c>
      <c r="W21" s="155" t="str">
        <f>VLOOKUP(V21,'マスター (2)'!$B$3:$E$200,3,FALSE)</f>
        <v>阿多　幸乃</v>
      </c>
      <c r="X21" s="155" t="str">
        <f>VLOOKUP(V21,'マスター (2)'!$B$3:$E$200,2,FALSE)</f>
        <v>四将</v>
      </c>
      <c r="Y21" s="155" t="str">
        <f t="shared" si="7"/>
        <v>o</v>
      </c>
      <c r="Z21" s="155" t="str">
        <f>IF(V21&lt;S17*10,"エラー",IF(V21&gt;S17*10+9,"エラー","o"))</f>
        <v>o</v>
      </c>
      <c r="AC21" t="str">
        <f>T22</f>
        <v>宮城</v>
      </c>
      <c r="AG21" t="str">
        <f>T27</f>
        <v>長野</v>
      </c>
      <c r="AJ21" s="146"/>
      <c r="AK21" s="417"/>
      <c r="AL21" s="417"/>
      <c r="AM21" s="421"/>
      <c r="AN21" s="153">
        <v>131</v>
      </c>
      <c r="AO21" s="155" t="str">
        <f>VLOOKUP(AN21,'マスター (2)'!$B$3:$E$200,3,FALSE)</f>
        <v>地田　彩星</v>
      </c>
      <c r="AP21" s="155" t="str">
        <f>VLOOKUP(AN21,'マスター (2)'!$B$3:$E$200,2,FALSE)</f>
        <v>主将</v>
      </c>
      <c r="AQ21" s="155" t="str">
        <f t="shared" si="2"/>
        <v>o</v>
      </c>
      <c r="AR21" s="155" t="str">
        <f>IF(AN21&lt;AK17*10,"エラー",IF(AN21&gt;AK17*10+9,"エラー","o"))</f>
        <v>o</v>
      </c>
      <c r="AU21" t="str">
        <f>AL22</f>
        <v>宮城</v>
      </c>
      <c r="AY21" t="str">
        <f>AL27</f>
        <v>石川</v>
      </c>
      <c r="BB21" s="149"/>
      <c r="BD21" s="188" t="e">
        <f>VLOOKUP(BE21,'マスター (2)'!D:E,2,FALSE)</f>
        <v>#N/A</v>
      </c>
      <c r="BE21" s="168" t="str">
        <f t="shared" si="14"/>
        <v/>
      </c>
      <c r="BF21" s="155"/>
      <c r="BG21" s="155" t="str">
        <f t="shared" si="10"/>
        <v/>
      </c>
      <c r="BH21" s="155"/>
      <c r="BI21" s="155" t="str">
        <f t="shared" si="11"/>
        <v/>
      </c>
      <c r="BJ21" s="155"/>
      <c r="BK21">
        <f t="shared" si="12"/>
        <v>6291264</v>
      </c>
      <c r="BM21" s="155" t="str">
        <f t="shared" si="13"/>
        <v/>
      </c>
      <c r="BN21" s="155" t="e">
        <f>VLOOKUP(BM21,'マスター (2)'!D:E,2,FALSE)</f>
        <v>#N/A</v>
      </c>
      <c r="BO21">
        <f>IF(BM21="",0,_xlfn.XLOOKUP(BM21,'マスター (2)'!$D$3:$D$168,'マスター (2)'!$B$3:$B$168,"",0,1))</f>
        <v>0</v>
      </c>
      <c r="BQ21" s="155" t="str">
        <v>八巻　瑠衣</v>
      </c>
      <c r="BR21" s="155" t="str">
        <v>埼玉</v>
      </c>
      <c r="BS21" s="155">
        <v>71</v>
      </c>
    </row>
    <row r="22" spans="1:71">
      <c r="A22" s="417">
        <f>VLOOKUP(C22,'マスター (2)'!$K:$M,2,FALSE)</f>
        <v>3</v>
      </c>
      <c r="B22" s="417" t="str">
        <f>VLOOKUP(C22,'マスター (2)'!$K:$M,3,FALSE)</f>
        <v>宮城</v>
      </c>
      <c r="C22" s="422" t="s">
        <v>343</v>
      </c>
      <c r="D22" s="153">
        <v>32</v>
      </c>
      <c r="E22" s="157" t="str">
        <f>VLOOKUP(D22,'マスター (2)'!$B$3:$E$200,3,FALSE)</f>
        <v>桂島　虹子</v>
      </c>
      <c r="F22" s="157" t="str">
        <f>VLOOKUP(D22,'マスター (2)'!$B$3:$E$200,2,FALSE)</f>
        <v>副将</v>
      </c>
      <c r="G22" s="155" t="str">
        <f t="shared" si="5"/>
        <v>o</v>
      </c>
      <c r="H22" s="155" t="str">
        <f>IF(D22&lt;A22*10,"エラー",IF(D22&gt;A22*10+9,"エラー","o"))</f>
        <v>o</v>
      </c>
      <c r="K22" s="155" t="str">
        <f>F22</f>
        <v>副将</v>
      </c>
      <c r="L22" s="155" t="str">
        <f>E22</f>
        <v>桂島　虹子</v>
      </c>
      <c r="M22" s="120">
        <v>8</v>
      </c>
      <c r="N22" s="120"/>
      <c r="O22" s="155" t="str">
        <f t="shared" ref="O22:P26" si="21">E27</f>
        <v>橋本　　 栞</v>
      </c>
      <c r="P22" s="155" t="str">
        <f t="shared" si="21"/>
        <v>五将</v>
      </c>
      <c r="R22" s="143"/>
      <c r="S22" s="417">
        <f>VLOOKUP(U22,'マスター (2)'!$K:$M,2,FALSE)</f>
        <v>3</v>
      </c>
      <c r="T22" s="417" t="str">
        <f>VLOOKUP(U22,'マスター (2)'!$K:$M,3,FALSE)</f>
        <v>宮城</v>
      </c>
      <c r="U22" s="422" t="s">
        <v>343</v>
      </c>
      <c r="V22" s="153">
        <v>33</v>
      </c>
      <c r="W22" s="157" t="str">
        <f>VLOOKUP(V22,'マスター (2)'!$B$3:$E$200,3,FALSE)</f>
        <v>阿部　　光</v>
      </c>
      <c r="X22" s="157" t="str">
        <f>VLOOKUP(V22,'マスター (2)'!$B$3:$E$200,2,FALSE)</f>
        <v>三将</v>
      </c>
      <c r="Y22" s="155" t="str">
        <f t="shared" si="7"/>
        <v>o</v>
      </c>
      <c r="Z22" s="155" t="str">
        <f>IF(V22&lt;S22*10,"エラー",IF(V22&gt;S22*10+9,"エラー","o"))</f>
        <v>o</v>
      </c>
      <c r="AC22" s="155" t="str">
        <f>X22</f>
        <v>三将</v>
      </c>
      <c r="AD22" s="155" t="str">
        <f>W22</f>
        <v>阿部　　光</v>
      </c>
      <c r="AE22" s="120"/>
      <c r="AF22" s="120">
        <v>5</v>
      </c>
      <c r="AG22" s="155" t="str">
        <f t="shared" ref="AG22:AH26" si="22">W27</f>
        <v>秋元敬士郎</v>
      </c>
      <c r="AH22" s="155" t="str">
        <f t="shared" si="22"/>
        <v>三将</v>
      </c>
      <c r="AJ22" s="146"/>
      <c r="AK22" s="417">
        <f>VLOOKUP(AM22,'マスター (2)'!$K:$M,2,FALSE)</f>
        <v>3</v>
      </c>
      <c r="AL22" s="417" t="str">
        <f>VLOOKUP(AM22,'マスター (2)'!$K:$M,3,FALSE)</f>
        <v>宮城</v>
      </c>
      <c r="AM22" s="422" t="s">
        <v>343</v>
      </c>
      <c r="AN22" s="153">
        <v>32</v>
      </c>
      <c r="AO22" s="157" t="str">
        <f>VLOOKUP(AN22,'マスター (2)'!$B$3:$E$200,3,FALSE)</f>
        <v>桂島　虹子</v>
      </c>
      <c r="AP22" s="157" t="str">
        <f>VLOOKUP(AN22,'マスター (2)'!$B$3:$E$200,2,FALSE)</f>
        <v>副将</v>
      </c>
      <c r="AQ22" s="155" t="str">
        <f t="shared" si="2"/>
        <v>o</v>
      </c>
      <c r="AR22" s="155" t="str">
        <f>IF(AN22&lt;AK22*10,"エラー",IF(AN22&gt;AK22*10+9,"エラー","o"))</f>
        <v>o</v>
      </c>
      <c r="AU22" s="189" t="str">
        <f>AP22</f>
        <v>副将</v>
      </c>
      <c r="AV22" s="189" t="str">
        <f>AO22</f>
        <v>桂島　虹子</v>
      </c>
      <c r="AW22" s="120"/>
      <c r="AX22" s="120">
        <v>4</v>
      </c>
      <c r="AY22" s="155" t="str">
        <f t="shared" ref="AY22:AZ26" si="23">AO27</f>
        <v>尾上　　颯</v>
      </c>
      <c r="AZ22" s="155" t="str">
        <f t="shared" si="23"/>
        <v>六将</v>
      </c>
      <c r="BB22" s="149"/>
      <c r="BD22" s="188" t="str">
        <f>VLOOKUP(BE22,'マスター (2)'!D:E,2,FALSE)</f>
        <v>宮城</v>
      </c>
      <c r="BE22" s="168" t="str">
        <f t="shared" si="14"/>
        <v>桂島　虹子</v>
      </c>
      <c r="BF22" s="155"/>
      <c r="BG22" s="155" t="str">
        <f t="shared" si="10"/>
        <v>秋元敬士郎</v>
      </c>
      <c r="BH22" s="155"/>
      <c r="BI22" s="155" t="str">
        <f t="shared" si="11"/>
        <v>尾上　　颯</v>
      </c>
      <c r="BJ22" s="155"/>
      <c r="BK22">
        <f t="shared" si="12"/>
        <v>2</v>
      </c>
      <c r="BM22" s="155" t="str">
        <f t="shared" si="13"/>
        <v/>
      </c>
      <c r="BN22" s="155" t="e">
        <f>VLOOKUP(BM22,'マスター (2)'!D:E,2,FALSE)</f>
        <v>#N/A</v>
      </c>
      <c r="BO22">
        <f>IF(BM22="",0,_xlfn.XLOOKUP(BM22,'マスター (2)'!$D$3:$D$168,'マスター (2)'!$B$3:$B$168,"",0,1))</f>
        <v>0</v>
      </c>
      <c r="BQ22" s="155" t="str">
        <v>神宮　明理</v>
      </c>
      <c r="BR22" s="155" t="str">
        <v>群馬</v>
      </c>
      <c r="BS22" s="155">
        <v>62</v>
      </c>
    </row>
    <row r="23" spans="1:71">
      <c r="A23" s="417"/>
      <c r="B23" s="417"/>
      <c r="C23" s="423"/>
      <c r="D23" s="153">
        <v>33</v>
      </c>
      <c r="E23" s="157" t="str">
        <f>VLOOKUP(D23,'マスター (2)'!$B$3:$E$200,3,FALSE)</f>
        <v>阿部　　光</v>
      </c>
      <c r="F23" s="157" t="str">
        <f>VLOOKUP(D23,'マスター (2)'!$B$3:$E$200,2,FALSE)</f>
        <v>三将</v>
      </c>
      <c r="G23" s="155" t="str">
        <f t="shared" si="5"/>
        <v>o</v>
      </c>
      <c r="H23" s="155" t="str">
        <f>IF(D23&lt;A22*10,"エラー",IF(D23&gt;A22*10+9,"エラー","o"))</f>
        <v>o</v>
      </c>
      <c r="K23" s="155" t="str">
        <f t="shared" ref="K23:K26" si="24">F23</f>
        <v>三将</v>
      </c>
      <c r="L23" s="155" t="str">
        <f>E23</f>
        <v>阿部　　光</v>
      </c>
      <c r="M23" s="120"/>
      <c r="N23" s="120">
        <v>3</v>
      </c>
      <c r="O23" s="155" t="str">
        <f t="shared" si="21"/>
        <v>大橋　亜梨</v>
      </c>
      <c r="P23" s="155" t="str">
        <f t="shared" si="21"/>
        <v>主将</v>
      </c>
      <c r="R23" s="143"/>
      <c r="S23" s="417"/>
      <c r="T23" s="417"/>
      <c r="U23" s="423"/>
      <c r="V23" s="153">
        <v>32</v>
      </c>
      <c r="W23" s="157" t="str">
        <f>VLOOKUP(V23,'マスター (2)'!$B$3:$E$200,3,FALSE)</f>
        <v>桂島　虹子</v>
      </c>
      <c r="X23" s="157" t="str">
        <f>VLOOKUP(V23,'マスター (2)'!$B$3:$E$200,2,FALSE)</f>
        <v>副将</v>
      </c>
      <c r="Y23" s="155" t="str">
        <f t="shared" si="7"/>
        <v>o</v>
      </c>
      <c r="Z23" s="155" t="str">
        <f>IF(V23&lt;S22*10,"エラー",IF(V23&gt;S22*10+9,"エラー","o"))</f>
        <v>o</v>
      </c>
      <c r="AC23" s="155" t="str">
        <f t="shared" ref="AC23:AC26" si="25">X23</f>
        <v>副将</v>
      </c>
      <c r="AD23" s="155" t="str">
        <f>W23</f>
        <v>桂島　虹子</v>
      </c>
      <c r="AE23" s="120">
        <v>9</v>
      </c>
      <c r="AF23" s="120"/>
      <c r="AG23" s="155" t="str">
        <f t="shared" si="22"/>
        <v>木下　聖菜</v>
      </c>
      <c r="AH23" s="155" t="str">
        <f t="shared" si="22"/>
        <v>七将</v>
      </c>
      <c r="AJ23" s="146"/>
      <c r="AK23" s="417"/>
      <c r="AL23" s="417"/>
      <c r="AM23" s="423"/>
      <c r="AN23" s="153">
        <v>31</v>
      </c>
      <c r="AO23" s="157" t="str">
        <f>VLOOKUP(AN23,'マスター (2)'!$B$3:$E$200,3,FALSE)</f>
        <v>工藤　由椰</v>
      </c>
      <c r="AP23" s="157" t="str">
        <f>VLOOKUP(AN23,'マスター (2)'!$B$3:$E$200,2,FALSE)</f>
        <v>主将</v>
      </c>
      <c r="AQ23" s="155" t="str">
        <f t="shared" si="2"/>
        <v>o</v>
      </c>
      <c r="AR23" s="155" t="str">
        <f>IF(AN23&lt;AK22*10,"エラー",IF(AN23&gt;AK22*10+9,"エラー","o"))</f>
        <v>o</v>
      </c>
      <c r="AU23" s="189" t="str">
        <f t="shared" ref="AU23:AU26" si="26">AP23</f>
        <v>主将</v>
      </c>
      <c r="AV23" s="189" t="str">
        <f>AO23</f>
        <v>工藤　由椰</v>
      </c>
      <c r="AW23" s="120">
        <v>13</v>
      </c>
      <c r="AX23" s="120"/>
      <c r="AY23" s="155" t="str">
        <f t="shared" si="23"/>
        <v>谷口　來夢</v>
      </c>
      <c r="AZ23" s="155" t="str">
        <f t="shared" si="23"/>
        <v>五将</v>
      </c>
      <c r="BB23" s="149"/>
      <c r="BD23" s="188" t="str">
        <f>VLOOKUP(BE23,'マスター (2)'!D:E,2,FALSE)</f>
        <v>滋賀</v>
      </c>
      <c r="BE23" s="168" t="str">
        <f t="shared" si="14"/>
        <v>大橋　亜梨</v>
      </c>
      <c r="BF23" s="155"/>
      <c r="BG23" s="155" t="str">
        <f t="shared" si="10"/>
        <v>桂島　虹子</v>
      </c>
      <c r="BH23" s="155"/>
      <c r="BI23" s="155" t="str">
        <f t="shared" si="11"/>
        <v>工藤　由椰</v>
      </c>
      <c r="BJ23" s="155"/>
      <c r="BK23">
        <f t="shared" si="12"/>
        <v>2</v>
      </c>
      <c r="BM23" s="155" t="str">
        <f t="shared" si="13"/>
        <v/>
      </c>
      <c r="BN23" s="155" t="e">
        <f>VLOOKUP(BM23,'マスター (2)'!D:E,2,FALSE)</f>
        <v>#N/A</v>
      </c>
      <c r="BO23">
        <f>IF(BM23="",0,_xlfn.XLOOKUP(BM23,'マスター (2)'!$D$3:$D$168,'マスター (2)'!$B$3:$B$168,"",0,1))</f>
        <v>0</v>
      </c>
      <c r="BQ23" s="155" t="str">
        <v>工藤　由椰</v>
      </c>
      <c r="BR23" s="155" t="str">
        <v>宮城</v>
      </c>
      <c r="BS23" s="155">
        <v>31</v>
      </c>
    </row>
    <row r="24" spans="1:71">
      <c r="A24" s="417"/>
      <c r="B24" s="417"/>
      <c r="C24" s="423"/>
      <c r="D24" s="153">
        <v>31</v>
      </c>
      <c r="E24" s="157" t="str">
        <f>VLOOKUP(D24,'マスター (2)'!$B$3:$E$200,3,FALSE)</f>
        <v>工藤　由椰</v>
      </c>
      <c r="F24" s="157" t="str">
        <f>VLOOKUP(D24,'マスター (2)'!$B$3:$E$200,2,FALSE)</f>
        <v>主将</v>
      </c>
      <c r="G24" s="155" t="str">
        <f t="shared" si="5"/>
        <v>o</v>
      </c>
      <c r="H24" s="155" t="str">
        <f>IF(D24&lt;A22*10,"エラー",IF(D24&gt;A22*10+9,"エラー","o"))</f>
        <v>o</v>
      </c>
      <c r="K24" s="155" t="str">
        <f t="shared" si="24"/>
        <v>主将</v>
      </c>
      <c r="L24" s="155" t="str">
        <f>E24</f>
        <v>工藤　由椰</v>
      </c>
      <c r="M24" s="120">
        <v>9</v>
      </c>
      <c r="N24" s="120"/>
      <c r="O24" s="155" t="str">
        <f t="shared" si="21"/>
        <v>渡邉　美佳</v>
      </c>
      <c r="P24" s="155" t="str">
        <f t="shared" si="21"/>
        <v>副将</v>
      </c>
      <c r="R24" s="143"/>
      <c r="S24" s="417"/>
      <c r="T24" s="417"/>
      <c r="U24" s="423"/>
      <c r="V24" s="153">
        <v>34</v>
      </c>
      <c r="W24" s="157" t="str">
        <f>VLOOKUP(V24,'マスター (2)'!$B$3:$E$200,3,FALSE)</f>
        <v>田崎　佑奈</v>
      </c>
      <c r="X24" s="157" t="str">
        <f>VLOOKUP(V24,'マスター (2)'!$B$3:$E$200,2,FALSE)</f>
        <v>四将</v>
      </c>
      <c r="Y24" s="155" t="str">
        <f t="shared" si="7"/>
        <v>o</v>
      </c>
      <c r="Z24" s="155" t="str">
        <f>IF(V24&lt;S22*10,"エラー",IF(V24&gt;S22*10+9,"エラー","o"))</f>
        <v>o</v>
      </c>
      <c r="AC24" s="155" t="str">
        <f t="shared" si="25"/>
        <v>四将</v>
      </c>
      <c r="AD24" s="155" t="str">
        <f>W24</f>
        <v>田崎　佑奈</v>
      </c>
      <c r="AE24" s="120">
        <v>8</v>
      </c>
      <c r="AF24" s="120"/>
      <c r="AG24" s="155" t="str">
        <f t="shared" si="22"/>
        <v>今井　莉瑚</v>
      </c>
      <c r="AH24" s="155" t="str">
        <f t="shared" si="22"/>
        <v>六将</v>
      </c>
      <c r="AJ24" s="146"/>
      <c r="AK24" s="417"/>
      <c r="AL24" s="417"/>
      <c r="AM24" s="423"/>
      <c r="AN24" s="153">
        <v>35</v>
      </c>
      <c r="AO24" s="157" t="str">
        <f>VLOOKUP(AN24,'マスター (2)'!$B$3:$E$200,3,FALSE)</f>
        <v>小野　　遥</v>
      </c>
      <c r="AP24" s="157" t="str">
        <f>VLOOKUP(AN24,'マスター (2)'!$B$3:$E$200,2,FALSE)</f>
        <v>五将</v>
      </c>
      <c r="AQ24" s="155" t="str">
        <f t="shared" si="2"/>
        <v>o</v>
      </c>
      <c r="AR24" s="155" t="str">
        <f>IF(AN24&lt;AK22*10,"エラー",IF(AN24&gt;AK22*10+9,"エラー","o"))</f>
        <v>o</v>
      </c>
      <c r="AU24" s="155" t="str">
        <f t="shared" si="26"/>
        <v>五将</v>
      </c>
      <c r="AV24" s="155" t="str">
        <f>AO24</f>
        <v>小野　　遥</v>
      </c>
      <c r="AW24" s="120"/>
      <c r="AX24" s="120">
        <v>21</v>
      </c>
      <c r="AY24" s="189" t="str">
        <f t="shared" si="23"/>
        <v>西村　優杏</v>
      </c>
      <c r="AZ24" s="189" t="str">
        <f t="shared" si="23"/>
        <v>三将</v>
      </c>
      <c r="BB24" s="149"/>
      <c r="BD24" s="188" t="str">
        <f>VLOOKUP(BE24,'マスター (2)'!D:E,2,FALSE)</f>
        <v>宮城</v>
      </c>
      <c r="BE24" s="168" t="str">
        <f t="shared" si="14"/>
        <v>工藤　由椰</v>
      </c>
      <c r="BF24" s="155"/>
      <c r="BG24" s="155" t="str">
        <f t="shared" si="10"/>
        <v>田崎　佑奈</v>
      </c>
      <c r="BH24" s="155"/>
      <c r="BI24" s="155" t="str">
        <f t="shared" si="11"/>
        <v>西村　優杏</v>
      </c>
      <c r="BJ24" s="155"/>
      <c r="BK24">
        <f t="shared" si="12"/>
        <v>3</v>
      </c>
      <c r="BM24" s="155" t="str">
        <f t="shared" si="13"/>
        <v>工藤　由椰</v>
      </c>
      <c r="BN24" s="155" t="str">
        <f>VLOOKUP(BM24,'マスター (2)'!D:E,2,FALSE)</f>
        <v>宮城</v>
      </c>
      <c r="BO24">
        <f>IF(BM24="",0,_xlfn.XLOOKUP(BM24,'マスター (2)'!$D$3:$D$168,'マスター (2)'!$B$3:$B$168,"",0,1))</f>
        <v>31</v>
      </c>
      <c r="BQ24" s="155" t="str">
        <v/>
      </c>
      <c r="BR24" s="155" t="e">
        <v>#N/A</v>
      </c>
      <c r="BS24" s="155">
        <v>0</v>
      </c>
    </row>
    <row r="25" spans="1:71">
      <c r="A25" s="417"/>
      <c r="B25" s="417"/>
      <c r="C25" s="423"/>
      <c r="D25" s="153">
        <v>35</v>
      </c>
      <c r="E25" s="157" t="str">
        <f>VLOOKUP(D25,'マスター (2)'!$B$3:$E$200,3,FALSE)</f>
        <v>小野　　遥</v>
      </c>
      <c r="F25" s="157" t="str">
        <f>VLOOKUP(D25,'マスター (2)'!$B$3:$E$200,2,FALSE)</f>
        <v>五将</v>
      </c>
      <c r="G25" s="155" t="str">
        <f t="shared" si="5"/>
        <v>o</v>
      </c>
      <c r="H25" s="155" t="str">
        <f>IF(D25&lt;A22*10,"エラー",IF(D25&gt;A22*10+9,"エラー","o"))</f>
        <v>o</v>
      </c>
      <c r="K25" s="155" t="str">
        <f t="shared" si="24"/>
        <v>五将</v>
      </c>
      <c r="L25" s="155" t="str">
        <f>E25</f>
        <v>小野　　遥</v>
      </c>
      <c r="M25" s="120"/>
      <c r="N25" s="120">
        <v>14</v>
      </c>
      <c r="O25" s="155" t="str">
        <f t="shared" si="21"/>
        <v>内糸　　 葵</v>
      </c>
      <c r="P25" s="155" t="str">
        <f t="shared" si="21"/>
        <v>四将</v>
      </c>
      <c r="R25" s="143"/>
      <c r="S25" s="417"/>
      <c r="T25" s="417"/>
      <c r="U25" s="423"/>
      <c r="V25" s="153">
        <v>35</v>
      </c>
      <c r="W25" s="157" t="str">
        <f>VLOOKUP(V25,'マスター (2)'!$B$3:$E$200,3,FALSE)</f>
        <v>小野　　遥</v>
      </c>
      <c r="X25" s="157" t="str">
        <f>VLOOKUP(V25,'マスター (2)'!$B$3:$E$200,2,FALSE)</f>
        <v>五将</v>
      </c>
      <c r="Y25" s="155" t="str">
        <f t="shared" si="7"/>
        <v>o</v>
      </c>
      <c r="Z25" s="155" t="str">
        <f>IF(V25&lt;S22*10,"エラー",IF(V25&gt;S22*10+9,"エラー","o"))</f>
        <v>o</v>
      </c>
      <c r="AC25" s="155" t="str">
        <f t="shared" si="25"/>
        <v>五将</v>
      </c>
      <c r="AD25" s="155" t="str">
        <f>W25</f>
        <v>小野　　遥</v>
      </c>
      <c r="AE25" s="120"/>
      <c r="AF25" s="120">
        <v>4</v>
      </c>
      <c r="AG25" s="155" t="str">
        <f t="shared" si="22"/>
        <v>寺下乃々花</v>
      </c>
      <c r="AH25" s="155" t="str">
        <f t="shared" si="22"/>
        <v>副将</v>
      </c>
      <c r="AJ25" s="146"/>
      <c r="AK25" s="417"/>
      <c r="AL25" s="417"/>
      <c r="AM25" s="423"/>
      <c r="AN25" s="153">
        <v>34</v>
      </c>
      <c r="AO25" s="157" t="str">
        <f>VLOOKUP(AN25,'マスター (2)'!$B$3:$E$200,3,FALSE)</f>
        <v>田崎　佑奈</v>
      </c>
      <c r="AP25" s="157" t="str">
        <f>VLOOKUP(AN25,'マスター (2)'!$B$3:$E$200,2,FALSE)</f>
        <v>四将</v>
      </c>
      <c r="AQ25" s="155" t="str">
        <f t="shared" si="2"/>
        <v>o</v>
      </c>
      <c r="AR25" s="155" t="str">
        <f>IF(AN25&lt;AK22*10,"エラー",IF(AN25&gt;AK22*10+9,"エラー","o"))</f>
        <v>o</v>
      </c>
      <c r="AU25" s="155" t="str">
        <f t="shared" si="26"/>
        <v>四将</v>
      </c>
      <c r="AV25" s="155" t="str">
        <f>AO25</f>
        <v>田崎　佑奈</v>
      </c>
      <c r="AW25" s="120"/>
      <c r="AX25" s="120">
        <v>11</v>
      </c>
      <c r="AY25" s="155" t="str">
        <f t="shared" si="23"/>
        <v>大平　和香</v>
      </c>
      <c r="AZ25" s="155" t="str">
        <f t="shared" si="23"/>
        <v>四将</v>
      </c>
      <c r="BB25" s="149"/>
      <c r="BD25" s="188" t="str">
        <f>VLOOKUP(BE25,'マスター (2)'!D:E,2,FALSE)</f>
        <v>滋賀</v>
      </c>
      <c r="BE25" s="168" t="str">
        <f t="shared" si="14"/>
        <v>内糸　　 葵</v>
      </c>
      <c r="BF25" s="155"/>
      <c r="BG25" s="155" t="str">
        <f t="shared" si="10"/>
        <v>寺下乃々花</v>
      </c>
      <c r="BH25" s="155"/>
      <c r="BI25" s="155" t="str">
        <f t="shared" si="11"/>
        <v>大平　和香</v>
      </c>
      <c r="BJ25" s="155"/>
      <c r="BK25">
        <f t="shared" si="12"/>
        <v>1</v>
      </c>
      <c r="BM25" s="155" t="str">
        <f t="shared" si="13"/>
        <v/>
      </c>
      <c r="BN25" s="155" t="e">
        <f>VLOOKUP(BM25,'マスター (2)'!D:E,2,FALSE)</f>
        <v>#N/A</v>
      </c>
      <c r="BO25">
        <f>IF(BM25="",0,_xlfn.XLOOKUP(BM25,'マスター (2)'!$D$3:$D$168,'マスター (2)'!$B$3:$B$168,"",0,1))</f>
        <v>0</v>
      </c>
      <c r="BQ25" s="155" t="str">
        <v/>
      </c>
      <c r="BR25" s="155" t="e">
        <v>#N/A</v>
      </c>
      <c r="BS25" s="155">
        <v>0</v>
      </c>
    </row>
    <row r="26" spans="1:71">
      <c r="A26" s="417"/>
      <c r="B26" s="417"/>
      <c r="C26" s="423"/>
      <c r="D26" s="153">
        <v>34</v>
      </c>
      <c r="E26" s="157" t="str">
        <f>VLOOKUP(D26,'マスター (2)'!$B$3:$E$200,3,FALSE)</f>
        <v>田崎　佑奈</v>
      </c>
      <c r="F26" s="157" t="str">
        <f>VLOOKUP(D26,'マスター (2)'!$B$3:$E$200,2,FALSE)</f>
        <v>四将</v>
      </c>
      <c r="G26" s="155" t="str">
        <f t="shared" si="5"/>
        <v>o</v>
      </c>
      <c r="H26" s="155" t="str">
        <f>IF(D26&lt;A22*10,"エラー",IF(D26&gt;A22*10+9,"エラー","o"))</f>
        <v>o</v>
      </c>
      <c r="K26" s="155" t="str">
        <f t="shared" si="24"/>
        <v>四将</v>
      </c>
      <c r="L26" s="155" t="str">
        <f>E26</f>
        <v>田崎　佑奈</v>
      </c>
      <c r="M26" s="120"/>
      <c r="N26" s="120">
        <v>22</v>
      </c>
      <c r="O26" s="155" t="str">
        <f t="shared" si="21"/>
        <v>小山　愛葵</v>
      </c>
      <c r="P26" s="155" t="str">
        <f t="shared" si="21"/>
        <v>三将</v>
      </c>
      <c r="R26" s="143"/>
      <c r="S26" s="417"/>
      <c r="T26" s="417"/>
      <c r="U26" s="423"/>
      <c r="V26" s="153">
        <v>31</v>
      </c>
      <c r="W26" s="157" t="str">
        <f>VLOOKUP(V26,'マスター (2)'!$B$3:$E$200,3,FALSE)</f>
        <v>工藤　由椰</v>
      </c>
      <c r="X26" s="157" t="str">
        <f>VLOOKUP(V26,'マスター (2)'!$B$3:$E$200,2,FALSE)</f>
        <v>主将</v>
      </c>
      <c r="Y26" s="155" t="str">
        <f t="shared" si="7"/>
        <v>o</v>
      </c>
      <c r="Z26" s="155" t="str">
        <f>IF(V26&lt;S22*10,"エラー",IF(V26&gt;S22*10+9,"エラー","o"))</f>
        <v>o</v>
      </c>
      <c r="AC26" s="155" t="str">
        <f t="shared" si="25"/>
        <v>主将</v>
      </c>
      <c r="AD26" s="155" t="str">
        <f>W26</f>
        <v>工藤　由椰</v>
      </c>
      <c r="AE26" s="120">
        <v>9</v>
      </c>
      <c r="AF26" s="120"/>
      <c r="AG26" s="155" t="str">
        <f t="shared" si="22"/>
        <v>川畑結莉子</v>
      </c>
      <c r="AH26" s="155" t="str">
        <f t="shared" si="22"/>
        <v>主将</v>
      </c>
      <c r="AJ26" s="146"/>
      <c r="AK26" s="417"/>
      <c r="AL26" s="417"/>
      <c r="AM26" s="423"/>
      <c r="AN26" s="153">
        <v>33</v>
      </c>
      <c r="AO26" s="157" t="str">
        <f>VLOOKUP(AN26,'マスター (2)'!$B$3:$E$200,3,FALSE)</f>
        <v>阿部　　光</v>
      </c>
      <c r="AP26" s="157" t="str">
        <f>VLOOKUP(AN26,'マスター (2)'!$B$3:$E$200,2,FALSE)</f>
        <v>三将</v>
      </c>
      <c r="AQ26" s="155" t="str">
        <f t="shared" si="2"/>
        <v>o</v>
      </c>
      <c r="AR26" s="155" t="str">
        <f>IF(AN26&lt;AK22*10,"エラー",IF(AN26&gt;AK22*10+9,"エラー","o"))</f>
        <v>o</v>
      </c>
      <c r="AU26" s="155" t="str">
        <f t="shared" si="26"/>
        <v>三将</v>
      </c>
      <c r="AV26" s="155" t="str">
        <f>AO26</f>
        <v>阿部　　光</v>
      </c>
      <c r="AW26" s="120"/>
      <c r="AX26" s="120">
        <v>5</v>
      </c>
      <c r="AY26" s="189" t="str">
        <f t="shared" si="23"/>
        <v>石丸　柑奈</v>
      </c>
      <c r="AZ26" s="189" t="str">
        <f t="shared" si="23"/>
        <v>主将</v>
      </c>
      <c r="BB26" s="149"/>
      <c r="BD26" s="188" t="str">
        <f>VLOOKUP(BE26,'マスター (2)'!D:E,2,FALSE)</f>
        <v>滋賀</v>
      </c>
      <c r="BE26" s="168" t="str">
        <f t="shared" si="14"/>
        <v>小山　愛葵</v>
      </c>
      <c r="BF26" s="155"/>
      <c r="BG26" s="155" t="str">
        <f t="shared" si="10"/>
        <v>工藤　由椰</v>
      </c>
      <c r="BH26" s="155"/>
      <c r="BI26" s="155" t="str">
        <f t="shared" si="11"/>
        <v>石丸　柑奈</v>
      </c>
      <c r="BJ26" s="155"/>
      <c r="BK26">
        <f t="shared" si="12"/>
        <v>3</v>
      </c>
      <c r="BM26" s="155" t="str">
        <f t="shared" si="13"/>
        <v>小山　愛葵</v>
      </c>
      <c r="BN26" s="155" t="str">
        <f>VLOOKUP(BM26,'マスター (2)'!D:E,2,FALSE)</f>
        <v>滋賀</v>
      </c>
      <c r="BO26">
        <f>IF(BM26="",0,_xlfn.XLOOKUP(BM26,'マスター (2)'!$D$3:$D$168,'マスター (2)'!$B$3:$B$168,"",0,1))</f>
        <v>193</v>
      </c>
      <c r="BQ26" s="155" t="str">
        <v/>
      </c>
      <c r="BR26" s="155" t="e">
        <v>#N/A</v>
      </c>
      <c r="BS26" s="155">
        <v>0</v>
      </c>
    </row>
    <row r="27" spans="1:71">
      <c r="A27" s="417">
        <f>VLOOKUP(C27,'マスター (2)'!$K:$M,2,FALSE)</f>
        <v>19</v>
      </c>
      <c r="B27" s="417" t="str">
        <f>VLOOKUP(C27,'マスター (2)'!$K:$M,3,FALSE)</f>
        <v>滋賀</v>
      </c>
      <c r="C27" s="420" t="s">
        <v>347</v>
      </c>
      <c r="D27" s="153">
        <v>195</v>
      </c>
      <c r="E27" s="155" t="str">
        <f>VLOOKUP(D27,'マスター (2)'!$B$3:$E$200,3,FALSE)</f>
        <v>橋本　　 栞</v>
      </c>
      <c r="F27" s="155" t="str">
        <f>VLOOKUP(D27,'マスター (2)'!$B$3:$E$200,2,FALSE)</f>
        <v>五将</v>
      </c>
      <c r="G27" s="155" t="str">
        <f t="shared" si="5"/>
        <v>o</v>
      </c>
      <c r="H27" s="155" t="str">
        <f>IF(D27&lt;A27*10,"エラー",IF(D27&gt;A27*10+9,"エラー","o"))</f>
        <v>o</v>
      </c>
      <c r="R27" s="143"/>
      <c r="S27" s="417">
        <f>VLOOKUP(U27,'マスター (2)'!$K:$M,2,FALSE)</f>
        <v>12</v>
      </c>
      <c r="T27" s="417" t="str">
        <f>VLOOKUP(U27,'マスター (2)'!$K:$M,3,FALSE)</f>
        <v>長野</v>
      </c>
      <c r="U27" s="420" t="s">
        <v>163</v>
      </c>
      <c r="V27" s="153">
        <v>123</v>
      </c>
      <c r="W27" s="155" t="str">
        <f>VLOOKUP(V27,'マスター (2)'!$B$3:$E$200,3,FALSE)</f>
        <v>秋元敬士郎</v>
      </c>
      <c r="X27" s="155" t="str">
        <f>VLOOKUP(V27,'マスター (2)'!$B$3:$E$200,2,FALSE)</f>
        <v>三将</v>
      </c>
      <c r="Y27" s="155" t="str">
        <f t="shared" si="7"/>
        <v>o</v>
      </c>
      <c r="Z27" s="155" t="str">
        <f>IF(V27&lt;S27*10,"エラー",IF(V27&gt;S27*10+9,"エラー","o"))</f>
        <v>o</v>
      </c>
      <c r="AJ27" s="146"/>
      <c r="AK27" s="417">
        <f>VLOOKUP(AM27,'マスター (2)'!$K:$M,2,FALSE)</f>
        <v>14</v>
      </c>
      <c r="AL27" s="417" t="str">
        <f>VLOOKUP(AM27,'マスター (2)'!$K:$M,3,FALSE)</f>
        <v>石川</v>
      </c>
      <c r="AM27" s="420" t="s">
        <v>164</v>
      </c>
      <c r="AN27" s="153">
        <v>146</v>
      </c>
      <c r="AO27" s="155" t="str">
        <f>VLOOKUP(AN27,'マスター (2)'!$B$3:$E$200,3,FALSE)</f>
        <v>尾上　　颯</v>
      </c>
      <c r="AP27" s="155" t="str">
        <f>VLOOKUP(AN27,'マスター (2)'!$B$3:$E$200,2,FALSE)</f>
        <v>六将</v>
      </c>
      <c r="AQ27" s="155" t="str">
        <f>IF(COUNTIF($AN:$AN,AN27)&gt;1,"重複","o")</f>
        <v>o</v>
      </c>
      <c r="AR27" s="155" t="str">
        <f>IF(AN27&lt;AK27*10,"エラー",IF(AN27&gt;AK27*10+9,"エラー","o"))</f>
        <v>o</v>
      </c>
      <c r="BB27" s="149"/>
      <c r="BD27" s="188" t="e">
        <f>VLOOKUP(BE27,'マスター (2)'!D:E,2,FALSE)</f>
        <v>#N/A</v>
      </c>
      <c r="BE27" s="168" t="str">
        <f t="shared" si="14"/>
        <v/>
      </c>
      <c r="BF27" s="155"/>
      <c r="BG27" s="155" t="str">
        <f t="shared" si="10"/>
        <v/>
      </c>
      <c r="BH27" s="155"/>
      <c r="BI27" s="155" t="str">
        <f t="shared" si="11"/>
        <v/>
      </c>
      <c r="BJ27" s="155"/>
      <c r="BK27">
        <f t="shared" si="12"/>
        <v>6291264</v>
      </c>
      <c r="BM27" s="155" t="str">
        <f t="shared" si="13"/>
        <v/>
      </c>
      <c r="BN27" s="155" t="e">
        <f>VLOOKUP(BM27,'マスター (2)'!D:E,2,FALSE)</f>
        <v>#N/A</v>
      </c>
      <c r="BO27">
        <f>IF(BM27="",0,_xlfn.XLOOKUP(BM27,'マスター (2)'!$D$3:$D$168,'マスター (2)'!$B$3:$B$168,"",0,1))</f>
        <v>0</v>
      </c>
      <c r="BQ27" s="155" t="str">
        <v/>
      </c>
      <c r="BR27" s="155" t="e">
        <v>#N/A</v>
      </c>
      <c r="BS27" s="155">
        <v>0</v>
      </c>
    </row>
    <row r="28" spans="1:71">
      <c r="A28" s="417"/>
      <c r="B28" s="417"/>
      <c r="C28" s="420"/>
      <c r="D28" s="153">
        <v>191</v>
      </c>
      <c r="E28" s="155" t="str">
        <f>VLOOKUP(D28,'マスター (2)'!$B$3:$E$200,3,FALSE)</f>
        <v>大橋　亜梨</v>
      </c>
      <c r="F28" s="155" t="str">
        <f>VLOOKUP(D28,'マスター (2)'!$B$3:$E$200,2,FALSE)</f>
        <v>主将</v>
      </c>
      <c r="G28" s="155" t="str">
        <f t="shared" si="5"/>
        <v>o</v>
      </c>
      <c r="H28" s="155" t="str">
        <f>IF(D28&lt;A27*10,"エラー",IF(D28&gt;A27*10+9,"エラー","o"))</f>
        <v>o</v>
      </c>
      <c r="R28" s="143"/>
      <c r="S28" s="417"/>
      <c r="T28" s="417"/>
      <c r="U28" s="420"/>
      <c r="V28" s="153">
        <v>127</v>
      </c>
      <c r="W28" s="155" t="str">
        <f>VLOOKUP(V28,'マスター (2)'!$B$3:$E$200,3,FALSE)</f>
        <v>木下　聖菜</v>
      </c>
      <c r="X28" s="155" t="str">
        <f>VLOOKUP(V28,'マスター (2)'!$B$3:$E$200,2,FALSE)</f>
        <v>七将</v>
      </c>
      <c r="Y28" s="155" t="str">
        <f t="shared" si="7"/>
        <v>o</v>
      </c>
      <c r="Z28" s="155" t="str">
        <f>IF(V28&lt;S27*10,"エラー",IF(V28&gt;S27*10+9,"エラー","o"))</f>
        <v>o</v>
      </c>
      <c r="AJ28" s="146"/>
      <c r="AK28" s="417"/>
      <c r="AL28" s="417"/>
      <c r="AM28" s="420"/>
      <c r="AN28" s="153">
        <v>145</v>
      </c>
      <c r="AO28" s="155" t="str">
        <f>VLOOKUP(AN28,'マスター (2)'!$B$3:$E$200,3,FALSE)</f>
        <v>谷口　來夢</v>
      </c>
      <c r="AP28" s="155" t="str">
        <f>VLOOKUP(AN28,'マスター (2)'!$B$3:$E$200,2,FALSE)</f>
        <v>五将</v>
      </c>
      <c r="AQ28" s="155" t="str">
        <f t="shared" si="2"/>
        <v>o</v>
      </c>
      <c r="AR28" s="155" t="str">
        <f>IF(AN28&lt;AK27*10,"エラー",IF(AN28&gt;AK27*10+9,"エラー","o"))</f>
        <v>o</v>
      </c>
      <c r="BB28" s="149"/>
      <c r="BD28" s="188" t="e">
        <f>VLOOKUP(BE28,'マスター (2)'!D:E,2,FALSE)</f>
        <v>#N/A</v>
      </c>
      <c r="BE28" s="168" t="str">
        <f t="shared" si="14"/>
        <v/>
      </c>
      <c r="BF28" s="155"/>
      <c r="BG28" s="155" t="str">
        <f t="shared" si="10"/>
        <v/>
      </c>
      <c r="BH28" s="155"/>
      <c r="BI28" s="155" t="str">
        <f t="shared" si="11"/>
        <v/>
      </c>
      <c r="BJ28" s="155"/>
      <c r="BK28">
        <f t="shared" si="12"/>
        <v>6291264</v>
      </c>
      <c r="BM28" s="155" t="str">
        <f t="shared" si="13"/>
        <v/>
      </c>
      <c r="BN28" s="155" t="e">
        <f>VLOOKUP(BM28,'マスター (2)'!D:E,2,FALSE)</f>
        <v>#N/A</v>
      </c>
      <c r="BO28">
        <f>IF(BM28="",0,_xlfn.XLOOKUP(BM28,'マスター (2)'!$D$3:$D$168,'マスター (2)'!$B$3:$B$168,"",0,1))</f>
        <v>0</v>
      </c>
      <c r="BQ28" s="155" t="str">
        <v/>
      </c>
      <c r="BR28" s="155" t="e">
        <v>#N/A</v>
      </c>
      <c r="BS28" s="155">
        <v>0</v>
      </c>
    </row>
    <row r="29" spans="1:71">
      <c r="A29" s="417"/>
      <c r="B29" s="417"/>
      <c r="C29" s="420"/>
      <c r="D29" s="153">
        <v>192</v>
      </c>
      <c r="E29" s="155" t="str">
        <f>VLOOKUP(D29,'マスター (2)'!$B$3:$E$200,3,FALSE)</f>
        <v>渡邉　美佳</v>
      </c>
      <c r="F29" s="155" t="str">
        <f>VLOOKUP(D29,'マスター (2)'!$B$3:$E$200,2,FALSE)</f>
        <v>副将</v>
      </c>
      <c r="G29" s="155" t="str">
        <f t="shared" si="5"/>
        <v>o</v>
      </c>
      <c r="H29" s="155" t="str">
        <f>IF(D29&lt;A27*10,"エラー",IF(D29&gt;A27*10+9,"エラー","o"))</f>
        <v>o</v>
      </c>
      <c r="R29" s="143"/>
      <c r="S29" s="417"/>
      <c r="T29" s="417"/>
      <c r="U29" s="420"/>
      <c r="V29" s="153">
        <v>126</v>
      </c>
      <c r="W29" s="155" t="str">
        <f>VLOOKUP(V29,'マスター (2)'!$B$3:$E$200,3,FALSE)</f>
        <v>今井　莉瑚</v>
      </c>
      <c r="X29" s="155" t="str">
        <f>VLOOKUP(V29,'マスター (2)'!$B$3:$E$200,2,FALSE)</f>
        <v>六将</v>
      </c>
      <c r="Y29" s="155" t="str">
        <f t="shared" si="7"/>
        <v>o</v>
      </c>
      <c r="Z29" s="155" t="str">
        <f>IF(V29&lt;S27*10,"エラー",IF(V29&gt;S27*10+9,"エラー","o"))</f>
        <v>o</v>
      </c>
      <c r="AJ29" s="146"/>
      <c r="AK29" s="417"/>
      <c r="AL29" s="417"/>
      <c r="AM29" s="420"/>
      <c r="AN29" s="153">
        <v>143</v>
      </c>
      <c r="AO29" s="155" t="str">
        <f>VLOOKUP(AN29,'マスター (2)'!$B$3:$E$200,3,FALSE)</f>
        <v>西村　優杏</v>
      </c>
      <c r="AP29" s="155" t="str">
        <f>VLOOKUP(AN29,'マスター (2)'!$B$3:$E$200,2,FALSE)</f>
        <v>三将</v>
      </c>
      <c r="AQ29" s="155" t="str">
        <f t="shared" si="2"/>
        <v>o</v>
      </c>
      <c r="AR29" s="155" t="str">
        <f>IF(AN29&lt;AK27*10,"エラー",IF(AN29&gt;AK27*10+9,"エラー","o"))</f>
        <v>o</v>
      </c>
      <c r="BB29" s="149"/>
      <c r="BD29" s="188" t="e">
        <f>VLOOKUP(BE29,'マスター (2)'!D:E,2,FALSE)</f>
        <v>#N/A</v>
      </c>
      <c r="BE29" s="168" t="str">
        <f t="shared" si="14"/>
        <v/>
      </c>
      <c r="BF29" s="155"/>
      <c r="BG29" s="155" t="str">
        <f t="shared" si="10"/>
        <v/>
      </c>
      <c r="BH29" s="155"/>
      <c r="BI29" s="155" t="str">
        <f t="shared" si="11"/>
        <v/>
      </c>
      <c r="BJ29" s="155"/>
      <c r="BK29">
        <f t="shared" si="12"/>
        <v>6291264</v>
      </c>
      <c r="BM29" s="155" t="str">
        <f t="shared" si="13"/>
        <v/>
      </c>
      <c r="BN29" s="155" t="e">
        <f>VLOOKUP(BM29,'マスター (2)'!D:E,2,FALSE)</f>
        <v>#N/A</v>
      </c>
      <c r="BO29">
        <f>IF(BM29="",0,_xlfn.XLOOKUP(BM29,'マスター (2)'!$D$3:$D$168,'マスター (2)'!$B$3:$B$168,"",0,1))</f>
        <v>0</v>
      </c>
      <c r="BQ29" s="155" t="str">
        <v/>
      </c>
      <c r="BR29" s="155" t="e">
        <v>#N/A</v>
      </c>
      <c r="BS29" s="155">
        <v>0</v>
      </c>
    </row>
    <row r="30" spans="1:71">
      <c r="A30" s="417"/>
      <c r="B30" s="417"/>
      <c r="C30" s="420"/>
      <c r="D30" s="153">
        <v>194</v>
      </c>
      <c r="E30" s="155" t="str">
        <f>VLOOKUP(D30,'マスター (2)'!$B$3:$E$200,3,FALSE)</f>
        <v>内糸　　 葵</v>
      </c>
      <c r="F30" s="155" t="str">
        <f>VLOOKUP(D30,'マスター (2)'!$B$3:$E$200,2,FALSE)</f>
        <v>四将</v>
      </c>
      <c r="G30" s="155" t="str">
        <f t="shared" si="5"/>
        <v>o</v>
      </c>
      <c r="H30" s="155" t="str">
        <f>IF(D30&lt;A27*10,"エラー",IF(D30&gt;A27*10+9,"エラー","o"))</f>
        <v>o</v>
      </c>
      <c r="R30" s="143"/>
      <c r="S30" s="417"/>
      <c r="T30" s="417"/>
      <c r="U30" s="420"/>
      <c r="V30" s="153">
        <v>122</v>
      </c>
      <c r="W30" s="155" t="str">
        <f>VLOOKUP(V30,'マスター (2)'!$B$3:$E$200,3,FALSE)</f>
        <v>寺下乃々花</v>
      </c>
      <c r="X30" s="155" t="str">
        <f>VLOOKUP(V30,'マスター (2)'!$B$3:$E$200,2,FALSE)</f>
        <v>副将</v>
      </c>
      <c r="Y30" s="155" t="str">
        <f t="shared" si="7"/>
        <v>o</v>
      </c>
      <c r="Z30" s="155" t="str">
        <f>IF(V30&lt;S27*10,"エラー",IF(V30&gt;S27*10+9,"エラー","o"))</f>
        <v>o</v>
      </c>
      <c r="AJ30" s="146"/>
      <c r="AK30" s="417"/>
      <c r="AL30" s="417"/>
      <c r="AM30" s="420"/>
      <c r="AN30" s="153">
        <v>144</v>
      </c>
      <c r="AO30" s="155" t="str">
        <f>VLOOKUP(AN30,'マスター (2)'!$B$3:$E$200,3,FALSE)</f>
        <v>大平　和香</v>
      </c>
      <c r="AP30" s="155" t="str">
        <f>VLOOKUP(AN30,'マスター (2)'!$B$3:$E$200,2,FALSE)</f>
        <v>四将</v>
      </c>
      <c r="AQ30" s="155" t="str">
        <f t="shared" si="2"/>
        <v>o</v>
      </c>
      <c r="AR30" s="155" t="str">
        <f>IF(AN30&lt;AK27*10,"エラー",IF(AN30&gt;AK27*10+9,"エラー","o"))</f>
        <v>o</v>
      </c>
      <c r="BB30" s="149"/>
      <c r="BD30" s="188" t="e">
        <f>VLOOKUP(BE30,'マスター (2)'!D:E,2,FALSE)</f>
        <v>#N/A</v>
      </c>
      <c r="BE30" s="168" t="str">
        <f t="shared" si="14"/>
        <v/>
      </c>
      <c r="BF30" s="155"/>
      <c r="BG30" s="155" t="str">
        <f t="shared" si="10"/>
        <v/>
      </c>
      <c r="BH30" s="155"/>
      <c r="BI30" s="155" t="str">
        <f t="shared" si="11"/>
        <v/>
      </c>
      <c r="BJ30" s="155"/>
      <c r="BK30">
        <f t="shared" si="12"/>
        <v>6291264</v>
      </c>
      <c r="BM30" s="155" t="str">
        <f t="shared" si="13"/>
        <v/>
      </c>
      <c r="BN30" s="155" t="e">
        <f>VLOOKUP(BM30,'マスター (2)'!D:E,2,FALSE)</f>
        <v>#N/A</v>
      </c>
      <c r="BO30">
        <f>IF(BM30="",0,_xlfn.XLOOKUP(BM30,'マスター (2)'!$D$3:$D$168,'マスター (2)'!$B$3:$B$168,"",0,1))</f>
        <v>0</v>
      </c>
      <c r="BQ30" s="155" t="str">
        <v/>
      </c>
      <c r="BR30" s="155" t="e">
        <v>#N/A</v>
      </c>
      <c r="BS30" s="155">
        <v>0</v>
      </c>
    </row>
    <row r="31" spans="1:71" ht="19" thickBot="1">
      <c r="A31" s="417"/>
      <c r="B31" s="417"/>
      <c r="C31" s="421"/>
      <c r="D31" s="153">
        <v>193</v>
      </c>
      <c r="E31" s="155" t="str">
        <f>VLOOKUP(D31,'マスター (2)'!$B$3:$E$200,3,FALSE)</f>
        <v>小山　愛葵</v>
      </c>
      <c r="F31" s="155" t="str">
        <f>VLOOKUP(D31,'マスター (2)'!$B$3:$E$200,2,FALSE)</f>
        <v>三将</v>
      </c>
      <c r="G31" s="155" t="str">
        <f t="shared" si="5"/>
        <v>o</v>
      </c>
      <c r="H31" s="155" t="str">
        <f>IF(D31&lt;A27*10,"エラー",IF(D31&gt;A27*10+9,"エラー","o"))</f>
        <v>o</v>
      </c>
      <c r="K31" t="str">
        <f>B32</f>
        <v>長野</v>
      </c>
      <c r="O31" t="str">
        <f>B37</f>
        <v>石川</v>
      </c>
      <c r="R31" s="143"/>
      <c r="S31" s="417"/>
      <c r="T31" s="417"/>
      <c r="U31" s="421"/>
      <c r="V31" s="153">
        <v>121</v>
      </c>
      <c r="W31" s="155" t="str">
        <f>VLOOKUP(V31,'マスター (2)'!$B$3:$E$200,3,FALSE)</f>
        <v>川畑結莉子</v>
      </c>
      <c r="X31" s="155" t="str">
        <f>VLOOKUP(V31,'マスター (2)'!$B$3:$E$200,2,FALSE)</f>
        <v>主将</v>
      </c>
      <c r="Y31" s="155" t="str">
        <f t="shared" si="7"/>
        <v>o</v>
      </c>
      <c r="Z31" s="155" t="str">
        <f>IF(V31&lt;S27*10,"エラー",IF(V31&gt;S27*10+9,"エラー","o"))</f>
        <v>o</v>
      </c>
      <c r="AC31" t="str">
        <f>T32</f>
        <v>滋賀</v>
      </c>
      <c r="AG31" t="str">
        <f>T37</f>
        <v>石川</v>
      </c>
      <c r="AJ31" s="146"/>
      <c r="AK31" s="417"/>
      <c r="AL31" s="417"/>
      <c r="AM31" s="421"/>
      <c r="AN31" s="153">
        <v>141</v>
      </c>
      <c r="AO31" s="155" t="str">
        <f>VLOOKUP(AN31,'マスター (2)'!$B$3:$E$200,3,FALSE)</f>
        <v>石丸　柑奈</v>
      </c>
      <c r="AP31" s="155" t="str">
        <f>VLOOKUP(AN31,'マスター (2)'!$B$3:$E$200,2,FALSE)</f>
        <v>主将</v>
      </c>
      <c r="AQ31" s="155" t="str">
        <f t="shared" si="2"/>
        <v>o</v>
      </c>
      <c r="AR31" s="155" t="str">
        <f>IF(AN31&lt;AK27*10,"エラー",IF(AN31&gt;AK27*10+9,"エラー","o"))</f>
        <v>o</v>
      </c>
      <c r="AU31" t="str">
        <f>AL32</f>
        <v>滋賀</v>
      </c>
      <c r="AY31" t="str">
        <f>AL37</f>
        <v>長野</v>
      </c>
      <c r="BB31" s="149"/>
      <c r="BD31" s="188" t="e">
        <f>VLOOKUP(BE31,'マスター (2)'!D:E,2,FALSE)</f>
        <v>#N/A</v>
      </c>
      <c r="BE31" s="168" t="str">
        <f t="shared" si="14"/>
        <v/>
      </c>
      <c r="BF31" s="155"/>
      <c r="BG31" s="155" t="str">
        <f t="shared" si="10"/>
        <v/>
      </c>
      <c r="BH31" s="155"/>
      <c r="BI31" s="155" t="str">
        <f t="shared" si="11"/>
        <v/>
      </c>
      <c r="BJ31" s="155"/>
      <c r="BK31">
        <f t="shared" si="12"/>
        <v>6291264</v>
      </c>
      <c r="BM31" s="155" t="str">
        <f t="shared" si="13"/>
        <v/>
      </c>
      <c r="BN31" s="155" t="e">
        <f>VLOOKUP(BM31,'マスター (2)'!D:E,2,FALSE)</f>
        <v>#N/A</v>
      </c>
      <c r="BO31">
        <f>IF(BM31="",0,_xlfn.XLOOKUP(BM31,'マスター (2)'!$D$3:$D$168,'マスター (2)'!$B$3:$B$168,"",0,1))</f>
        <v>0</v>
      </c>
      <c r="BQ31" s="155" t="str">
        <v/>
      </c>
      <c r="BR31" s="155" t="e">
        <v>#N/A</v>
      </c>
      <c r="BS31" s="155">
        <v>0</v>
      </c>
    </row>
    <row r="32" spans="1:71">
      <c r="A32" s="417">
        <f>VLOOKUP(C32,'マスター (2)'!$K:$M,2,FALSE)</f>
        <v>12</v>
      </c>
      <c r="B32" s="417" t="str">
        <f>VLOOKUP(C32,'マスター (2)'!$K:$M,3,FALSE)</f>
        <v>長野</v>
      </c>
      <c r="C32" s="422" t="s">
        <v>163</v>
      </c>
      <c r="D32" s="153">
        <v>125</v>
      </c>
      <c r="E32" s="157" t="str">
        <f>VLOOKUP(D32,'マスター (2)'!$B$3:$E$200,3,FALSE)</f>
        <v>山浦　心陽</v>
      </c>
      <c r="F32" s="157" t="str">
        <f>VLOOKUP(D32,'マスター (2)'!$B$3:$E$200,2,FALSE)</f>
        <v>五将</v>
      </c>
      <c r="G32" s="155" t="str">
        <f t="shared" si="5"/>
        <v>o</v>
      </c>
      <c r="H32" s="155" t="str">
        <f>IF(D32&lt;A32*10,"エラー",IF(D32&gt;A32*10+9,"エラー","o"))</f>
        <v>o</v>
      </c>
      <c r="K32" s="155" t="str">
        <f>F32</f>
        <v>五将</v>
      </c>
      <c r="L32" s="155" t="str">
        <f>E32</f>
        <v>山浦　心陽</v>
      </c>
      <c r="M32" s="120"/>
      <c r="N32" s="120">
        <v>23</v>
      </c>
      <c r="O32" s="155" t="str">
        <f t="shared" ref="O32:P36" si="27">E37</f>
        <v>西村　優杏</v>
      </c>
      <c r="P32" s="155" t="str">
        <f t="shared" si="27"/>
        <v>三将</v>
      </c>
      <c r="R32" s="143"/>
      <c r="S32" s="417">
        <f>VLOOKUP(U32,'マスター (2)'!$K:$M,2,FALSE)</f>
        <v>19</v>
      </c>
      <c r="T32" s="417" t="str">
        <f>VLOOKUP(U32,'マスター (2)'!$K:$M,3,FALSE)</f>
        <v>滋賀</v>
      </c>
      <c r="U32" s="422" t="s">
        <v>347</v>
      </c>
      <c r="V32" s="153">
        <v>191</v>
      </c>
      <c r="W32" s="157" t="str">
        <f>VLOOKUP(V32,'マスター (2)'!$B$3:$E$200,3,FALSE)</f>
        <v>大橋　亜梨</v>
      </c>
      <c r="X32" s="157" t="str">
        <f>VLOOKUP(V32,'マスター (2)'!$B$3:$E$200,2,FALSE)</f>
        <v>主将</v>
      </c>
      <c r="Y32" s="155" t="str">
        <f t="shared" si="7"/>
        <v>o</v>
      </c>
      <c r="Z32" s="155" t="str">
        <f>IF(V32&lt;S32*10,"エラー",IF(V32&gt;S32*10+9,"エラー","o"))</f>
        <v>o</v>
      </c>
      <c r="AC32" s="155" t="str">
        <f>X32</f>
        <v>主将</v>
      </c>
      <c r="AD32" s="155" t="str">
        <f>W32</f>
        <v>大橋　亜梨</v>
      </c>
      <c r="AE32" s="120"/>
      <c r="AF32" s="120">
        <v>2</v>
      </c>
      <c r="AG32" s="155" t="str">
        <f t="shared" ref="AG32:AH36" si="28">W37</f>
        <v>尾上　　颯</v>
      </c>
      <c r="AH32" s="155" t="str">
        <f t="shared" si="28"/>
        <v>六将</v>
      </c>
      <c r="AJ32" s="146"/>
      <c r="AK32" s="417">
        <f>VLOOKUP(AM32,'マスター (2)'!$K:$M,2,FALSE)</f>
        <v>19</v>
      </c>
      <c r="AL32" s="417" t="str">
        <f>VLOOKUP(AM32,'マスター (2)'!$K:$M,3,FALSE)</f>
        <v>滋賀</v>
      </c>
      <c r="AM32" s="422" t="s">
        <v>347</v>
      </c>
      <c r="AN32" s="153">
        <v>194</v>
      </c>
      <c r="AO32" s="157" t="str">
        <f>VLOOKUP(AN32,'マスター (2)'!$B$3:$E$200,3,FALSE)</f>
        <v>内糸　　 葵</v>
      </c>
      <c r="AP32" s="157" t="str">
        <f>VLOOKUP(AN32,'マスター (2)'!$B$3:$E$200,2,FALSE)</f>
        <v>四将</v>
      </c>
      <c r="AQ32" s="155" t="str">
        <f t="shared" si="2"/>
        <v>o</v>
      </c>
      <c r="AR32" s="155" t="str">
        <f>IF(AN32&lt;AK32*10,"エラー",IF(AN32&gt;AK32*10+9,"エラー","o"))</f>
        <v>o</v>
      </c>
      <c r="AU32" s="155" t="str">
        <f>AP32</f>
        <v>四将</v>
      </c>
      <c r="AV32" s="155" t="str">
        <f>AO32</f>
        <v>内糸　　 葵</v>
      </c>
      <c r="AW32" s="120"/>
      <c r="AX32" s="120">
        <v>1</v>
      </c>
      <c r="AY32" s="155" t="str">
        <f t="shared" ref="AY32:AZ36" si="29">AO37</f>
        <v>寺下乃々花</v>
      </c>
      <c r="AZ32" s="155" t="str">
        <f t="shared" si="29"/>
        <v>副将</v>
      </c>
      <c r="BB32" s="149"/>
      <c r="BD32" s="188" t="str">
        <f>VLOOKUP(BE32,'マスター (2)'!D:E,2,FALSE)</f>
        <v>石川</v>
      </c>
      <c r="BE32" s="168" t="str">
        <f t="shared" si="14"/>
        <v>西村　優杏</v>
      </c>
      <c r="BF32" s="155"/>
      <c r="BG32" s="155" t="str">
        <f t="shared" si="10"/>
        <v>尾上　　颯</v>
      </c>
      <c r="BH32" s="155"/>
      <c r="BI32" s="155" t="str">
        <f t="shared" si="11"/>
        <v>寺下乃々花</v>
      </c>
      <c r="BJ32" s="155"/>
      <c r="BK32">
        <f t="shared" si="12"/>
        <v>3</v>
      </c>
      <c r="BM32" s="155" t="str">
        <f t="shared" si="13"/>
        <v>西村　優杏</v>
      </c>
      <c r="BN32" s="155" t="str">
        <f>VLOOKUP(BM32,'マスター (2)'!D:E,2,FALSE)</f>
        <v>石川</v>
      </c>
      <c r="BO32">
        <f>IF(BM32="",0,_xlfn.XLOOKUP(BM32,'マスター (2)'!$D$3:$D$168,'マスター (2)'!$B$3:$B$168,"",0,1))</f>
        <v>143</v>
      </c>
      <c r="BQ32" s="155" t="str">
        <v/>
      </c>
      <c r="BR32" s="155" t="e">
        <v>#N/A</v>
      </c>
      <c r="BS32" s="155">
        <v>0</v>
      </c>
    </row>
    <row r="33" spans="1:71">
      <c r="A33" s="417"/>
      <c r="B33" s="417"/>
      <c r="C33" s="423"/>
      <c r="D33" s="153">
        <v>121</v>
      </c>
      <c r="E33" s="157" t="str">
        <f>VLOOKUP(D33,'マスター (2)'!$B$3:$E$200,3,FALSE)</f>
        <v>川畑結莉子</v>
      </c>
      <c r="F33" s="157" t="str">
        <f>VLOOKUP(D33,'マスター (2)'!$B$3:$E$200,2,FALSE)</f>
        <v>主将</v>
      </c>
      <c r="G33" s="155" t="str">
        <f t="shared" si="5"/>
        <v>o</v>
      </c>
      <c r="H33" s="155" t="str">
        <f>IF(D33&lt;A32*10,"エラー",IF(D33&gt;A32*10+9,"エラー","o"))</f>
        <v>o</v>
      </c>
      <c r="K33" s="155" t="str">
        <f t="shared" ref="K33:K36" si="30">F33</f>
        <v>主将</v>
      </c>
      <c r="L33" s="155" t="str">
        <f>E33</f>
        <v>川畑結莉子</v>
      </c>
      <c r="M33" s="120"/>
      <c r="N33" s="120">
        <v>9</v>
      </c>
      <c r="O33" s="155" t="str">
        <f t="shared" si="27"/>
        <v>大平　和香</v>
      </c>
      <c r="P33" s="155" t="str">
        <f t="shared" si="27"/>
        <v>四将</v>
      </c>
      <c r="R33" s="143"/>
      <c r="S33" s="417"/>
      <c r="T33" s="417"/>
      <c r="U33" s="423"/>
      <c r="V33" s="153">
        <v>196</v>
      </c>
      <c r="W33" s="157" t="str">
        <f>VLOOKUP(V33,'マスター (2)'!$B$3:$E$200,3,FALSE)</f>
        <v>柴田　彩奈</v>
      </c>
      <c r="X33" s="157" t="str">
        <f>VLOOKUP(V33,'マスター (2)'!$B$3:$E$200,2,FALSE)</f>
        <v>六将</v>
      </c>
      <c r="Y33" s="155" t="str">
        <f t="shared" si="7"/>
        <v>o</v>
      </c>
      <c r="Z33" s="155" t="str">
        <f>IF(V33&lt;S32*10,"エラー",IF(V33&gt;S32*10+9,"エラー","o"))</f>
        <v>o</v>
      </c>
      <c r="AC33" s="155" t="str">
        <f t="shared" ref="AC33:AC36" si="31">X33</f>
        <v>六将</v>
      </c>
      <c r="AD33" s="155" t="str">
        <f>W33</f>
        <v>柴田　彩奈</v>
      </c>
      <c r="AE33" s="120"/>
      <c r="AF33" s="120">
        <v>20</v>
      </c>
      <c r="AG33" s="155" t="str">
        <f t="shared" si="28"/>
        <v>石丸　柑奈</v>
      </c>
      <c r="AH33" s="155" t="str">
        <f t="shared" si="28"/>
        <v>主将</v>
      </c>
      <c r="AJ33" s="146"/>
      <c r="AK33" s="417"/>
      <c r="AL33" s="417"/>
      <c r="AM33" s="423"/>
      <c r="AN33" s="153">
        <v>191</v>
      </c>
      <c r="AO33" s="157" t="str">
        <f>VLOOKUP(AN33,'マスター (2)'!$B$3:$E$200,3,FALSE)</f>
        <v>大橋　亜梨</v>
      </c>
      <c r="AP33" s="157" t="str">
        <f>VLOOKUP(AN33,'マスター (2)'!$B$3:$E$200,2,FALSE)</f>
        <v>主将</v>
      </c>
      <c r="AQ33" s="155" t="str">
        <f t="shared" si="2"/>
        <v>o</v>
      </c>
      <c r="AR33" s="155" t="str">
        <f>IF(AN33&lt;AK32*10,"エラー",IF(AN33&gt;AK32*10+9,"エラー","o"))</f>
        <v>o</v>
      </c>
      <c r="AU33" s="155" t="str">
        <f t="shared" ref="AU33:AU36" si="32">AP33</f>
        <v>主将</v>
      </c>
      <c r="AV33" s="155" t="str">
        <f>AO33</f>
        <v>大橋　亜梨</v>
      </c>
      <c r="AW33" s="120">
        <v>10</v>
      </c>
      <c r="AX33" s="120"/>
      <c r="AY33" s="155" t="str">
        <f t="shared" si="29"/>
        <v>川畑結莉子</v>
      </c>
      <c r="AZ33" s="155" t="str">
        <f t="shared" si="29"/>
        <v>主将</v>
      </c>
      <c r="BB33" s="149"/>
      <c r="BD33" s="188" t="str">
        <f>VLOOKUP(BE33,'マスター (2)'!D:E,2,FALSE)</f>
        <v>石川</v>
      </c>
      <c r="BE33" s="168" t="str">
        <f t="shared" si="14"/>
        <v>大平　和香</v>
      </c>
      <c r="BF33" s="155"/>
      <c r="BG33" s="155" t="str">
        <f t="shared" si="10"/>
        <v>石丸　柑奈</v>
      </c>
      <c r="BH33" s="155"/>
      <c r="BI33" s="155" t="str">
        <f t="shared" si="11"/>
        <v>大橋　亜梨</v>
      </c>
      <c r="BJ33" s="155"/>
      <c r="BK33">
        <f t="shared" si="12"/>
        <v>2</v>
      </c>
      <c r="BM33" s="155" t="str">
        <f t="shared" si="13"/>
        <v/>
      </c>
      <c r="BN33" s="155" t="e">
        <f>VLOOKUP(BM33,'マスター (2)'!D:E,2,FALSE)</f>
        <v>#N/A</v>
      </c>
      <c r="BO33">
        <f>IF(BM33="",0,_xlfn.XLOOKUP(BM33,'マスター (2)'!$D$3:$D$168,'マスター (2)'!$B$3:$B$168,"",0,1))</f>
        <v>0</v>
      </c>
      <c r="BQ33" s="155" t="str">
        <v/>
      </c>
      <c r="BR33" s="155" t="e">
        <v>#N/A</v>
      </c>
      <c r="BS33" s="155">
        <v>0</v>
      </c>
    </row>
    <row r="34" spans="1:71">
      <c r="A34" s="417"/>
      <c r="B34" s="417"/>
      <c r="C34" s="423"/>
      <c r="D34" s="153">
        <v>122</v>
      </c>
      <c r="E34" s="157" t="str">
        <f>VLOOKUP(D34,'マスター (2)'!$B$3:$E$200,3,FALSE)</f>
        <v>寺下乃々花</v>
      </c>
      <c r="F34" s="157" t="str">
        <f>VLOOKUP(D34,'マスター (2)'!$B$3:$E$200,2,FALSE)</f>
        <v>副将</v>
      </c>
      <c r="G34" s="155" t="str">
        <f t="shared" si="5"/>
        <v>o</v>
      </c>
      <c r="H34" s="155" t="str">
        <f>IF(D34&lt;A32*10,"エラー",IF(D34&gt;A32*10+9,"エラー","o"))</f>
        <v>o</v>
      </c>
      <c r="K34" s="155" t="str">
        <f t="shared" si="30"/>
        <v>副将</v>
      </c>
      <c r="L34" s="155" t="str">
        <f>E34</f>
        <v>寺下乃々花</v>
      </c>
      <c r="M34" s="120"/>
      <c r="N34" s="120">
        <v>5</v>
      </c>
      <c r="O34" s="155" t="str">
        <f t="shared" si="27"/>
        <v>野澤　咲亜</v>
      </c>
      <c r="P34" s="155" t="str">
        <f t="shared" si="27"/>
        <v>副将</v>
      </c>
      <c r="R34" s="143"/>
      <c r="S34" s="417"/>
      <c r="T34" s="417"/>
      <c r="U34" s="423"/>
      <c r="V34" s="153">
        <v>194</v>
      </c>
      <c r="W34" s="157" t="str">
        <f>VLOOKUP(V34,'マスター (2)'!$B$3:$E$200,3,FALSE)</f>
        <v>内糸　　 葵</v>
      </c>
      <c r="X34" s="157" t="str">
        <f>VLOOKUP(V34,'マスター (2)'!$B$3:$E$200,2,FALSE)</f>
        <v>四将</v>
      </c>
      <c r="Y34" s="155" t="str">
        <f t="shared" si="7"/>
        <v>o</v>
      </c>
      <c r="Z34" s="155" t="str">
        <f>IF(V34&lt;S32*10,"エラー",IF(V34&gt;S32*10+9,"エラー","o"))</f>
        <v>o</v>
      </c>
      <c r="AC34" s="155" t="str">
        <f t="shared" si="31"/>
        <v>四将</v>
      </c>
      <c r="AD34" s="155" t="str">
        <f>W34</f>
        <v>内糸　　 葵</v>
      </c>
      <c r="AE34" s="120"/>
      <c r="AF34" s="120">
        <v>2</v>
      </c>
      <c r="AG34" s="155" t="str">
        <f t="shared" si="28"/>
        <v>西村　優杏</v>
      </c>
      <c r="AH34" s="155" t="str">
        <f t="shared" si="28"/>
        <v>三将</v>
      </c>
      <c r="AJ34" s="146"/>
      <c r="AK34" s="417"/>
      <c r="AL34" s="417"/>
      <c r="AM34" s="423"/>
      <c r="AN34" s="153">
        <v>192</v>
      </c>
      <c r="AO34" s="157" t="str">
        <f>VLOOKUP(AN34,'マスター (2)'!$B$3:$E$200,3,FALSE)</f>
        <v>渡邉　美佳</v>
      </c>
      <c r="AP34" s="157" t="str">
        <f>VLOOKUP(AN34,'マスター (2)'!$B$3:$E$200,2,FALSE)</f>
        <v>副将</v>
      </c>
      <c r="AQ34" s="155" t="str">
        <f t="shared" si="2"/>
        <v>o</v>
      </c>
      <c r="AR34" s="155" t="str">
        <f>IF(AN34&lt;AK32*10,"エラー",IF(AN34&gt;AK32*10+9,"エラー","o"))</f>
        <v>o</v>
      </c>
      <c r="AU34" s="155" t="str">
        <f t="shared" si="32"/>
        <v>副将</v>
      </c>
      <c r="AV34" s="155" t="str">
        <f>AO34</f>
        <v>渡邉　美佳</v>
      </c>
      <c r="AW34" s="120">
        <v>8</v>
      </c>
      <c r="AX34" s="120"/>
      <c r="AY34" s="189" t="str">
        <f t="shared" si="29"/>
        <v>秋元敬士郎</v>
      </c>
      <c r="AZ34" s="189" t="str">
        <f t="shared" si="29"/>
        <v>三将</v>
      </c>
      <c r="BB34" s="149"/>
      <c r="BD34" s="188" t="str">
        <f>VLOOKUP(BE34,'マスター (2)'!D:E,2,FALSE)</f>
        <v>石川</v>
      </c>
      <c r="BE34" s="168" t="str">
        <f t="shared" si="14"/>
        <v>野澤　咲亜</v>
      </c>
      <c r="BF34" s="155"/>
      <c r="BG34" s="155" t="str">
        <f t="shared" si="10"/>
        <v>西村　優杏</v>
      </c>
      <c r="BH34" s="155"/>
      <c r="BI34" s="155" t="str">
        <f t="shared" si="11"/>
        <v>渡邉　美佳</v>
      </c>
      <c r="BJ34" s="155"/>
      <c r="BK34">
        <f t="shared" si="12"/>
        <v>1</v>
      </c>
      <c r="BM34" s="155" t="str">
        <f t="shared" si="13"/>
        <v/>
      </c>
      <c r="BN34" s="155" t="e">
        <f>VLOOKUP(BM34,'マスター (2)'!D:E,2,FALSE)</f>
        <v>#N/A</v>
      </c>
      <c r="BO34">
        <f>IF(BM34="",0,_xlfn.XLOOKUP(BM34,'マスター (2)'!$D$3:$D$168,'マスター (2)'!$B$3:$B$168,"",0,1))</f>
        <v>0</v>
      </c>
      <c r="BQ34" s="155" t="str">
        <v/>
      </c>
      <c r="BR34" s="155" t="e">
        <v>#N/A</v>
      </c>
      <c r="BS34" s="155">
        <v>0</v>
      </c>
    </row>
    <row r="35" spans="1:71">
      <c r="A35" s="417"/>
      <c r="B35" s="417"/>
      <c r="C35" s="423"/>
      <c r="D35" s="153">
        <v>124</v>
      </c>
      <c r="E35" s="157" t="str">
        <f>VLOOKUP(D35,'マスター (2)'!$B$3:$E$200,3,FALSE)</f>
        <v>滝澤　耀斗</v>
      </c>
      <c r="F35" s="157" t="str">
        <f>VLOOKUP(D35,'マスター (2)'!$B$3:$E$200,2,FALSE)</f>
        <v>四将</v>
      </c>
      <c r="G35" s="155" t="str">
        <f t="shared" si="5"/>
        <v>o</v>
      </c>
      <c r="H35" s="155" t="str">
        <f>IF(D35&lt;A32*10,"エラー",IF(D35&gt;A32*10+9,"エラー","o"))</f>
        <v>o</v>
      </c>
      <c r="K35" s="155" t="str">
        <f t="shared" si="30"/>
        <v>四将</v>
      </c>
      <c r="L35" s="155" t="str">
        <f>E35</f>
        <v>滝澤　耀斗</v>
      </c>
      <c r="M35" s="120"/>
      <c r="N35" s="120">
        <v>16</v>
      </c>
      <c r="O35" s="155" t="str">
        <f t="shared" si="27"/>
        <v>石丸　柑奈</v>
      </c>
      <c r="P35" s="155" t="str">
        <f t="shared" si="27"/>
        <v>主将</v>
      </c>
      <c r="R35" s="143"/>
      <c r="S35" s="417"/>
      <c r="T35" s="417"/>
      <c r="U35" s="423"/>
      <c r="V35" s="153">
        <v>192</v>
      </c>
      <c r="W35" s="157" t="str">
        <f>VLOOKUP(V35,'マスター (2)'!$B$3:$E$200,3,FALSE)</f>
        <v>渡邉　美佳</v>
      </c>
      <c r="X35" s="157" t="str">
        <f>VLOOKUP(V35,'マスター (2)'!$B$3:$E$200,2,FALSE)</f>
        <v>副将</v>
      </c>
      <c r="Y35" s="155" t="str">
        <f t="shared" si="7"/>
        <v>o</v>
      </c>
      <c r="Z35" s="155" t="str">
        <f>IF(V35&lt;S32*10,"エラー",IF(V35&gt;S32*10+9,"エラー","o"))</f>
        <v>o</v>
      </c>
      <c r="AC35" s="155" t="str">
        <f t="shared" si="31"/>
        <v>副将</v>
      </c>
      <c r="AD35" s="155" t="str">
        <f>W35</f>
        <v>渡邉　美佳</v>
      </c>
      <c r="AE35" s="120">
        <v>6</v>
      </c>
      <c r="AF35" s="120"/>
      <c r="AG35" s="155" t="str">
        <f t="shared" si="28"/>
        <v>野澤　咲亜</v>
      </c>
      <c r="AH35" s="155" t="str">
        <f t="shared" si="28"/>
        <v>副将</v>
      </c>
      <c r="AJ35" s="146"/>
      <c r="AK35" s="417"/>
      <c r="AL35" s="417"/>
      <c r="AM35" s="423"/>
      <c r="AN35" s="153">
        <v>193</v>
      </c>
      <c r="AO35" s="157" t="str">
        <f>VLOOKUP(AN35,'マスター (2)'!$B$3:$E$200,3,FALSE)</f>
        <v>小山　愛葵</v>
      </c>
      <c r="AP35" s="157" t="str">
        <f>VLOOKUP(AN35,'マスター (2)'!$B$3:$E$200,2,FALSE)</f>
        <v>三将</v>
      </c>
      <c r="AQ35" s="155" t="str">
        <f t="shared" si="2"/>
        <v>o</v>
      </c>
      <c r="AR35" s="155" t="str">
        <f>IF(AN35&lt;AK32*10,"エラー",IF(AN35&gt;AK32*10+9,"エラー","o"))</f>
        <v>o</v>
      </c>
      <c r="AU35" s="189" t="str">
        <f t="shared" si="32"/>
        <v>三将</v>
      </c>
      <c r="AV35" s="189" t="str">
        <f>AO35</f>
        <v>小山　愛葵</v>
      </c>
      <c r="AW35" s="120">
        <v>9</v>
      </c>
      <c r="AX35" s="120"/>
      <c r="AY35" s="155" t="str">
        <f t="shared" si="29"/>
        <v>滝澤　耀斗</v>
      </c>
      <c r="AZ35" s="155" t="str">
        <f t="shared" si="29"/>
        <v>四将</v>
      </c>
      <c r="BB35" s="149"/>
      <c r="BD35" s="188" t="str">
        <f>VLOOKUP(BE35,'マスター (2)'!D:E,2,FALSE)</f>
        <v>石川</v>
      </c>
      <c r="BE35" s="168" t="str">
        <f t="shared" si="14"/>
        <v>石丸　柑奈</v>
      </c>
      <c r="BF35" s="155"/>
      <c r="BG35" s="155" t="str">
        <f t="shared" si="10"/>
        <v>渡邉　美佳</v>
      </c>
      <c r="BH35" s="155"/>
      <c r="BI35" s="155" t="str">
        <f t="shared" si="11"/>
        <v>小山　愛葵</v>
      </c>
      <c r="BJ35" s="155"/>
      <c r="BK35">
        <f t="shared" si="12"/>
        <v>3</v>
      </c>
      <c r="BM35" s="155" t="str">
        <f t="shared" si="13"/>
        <v>石丸　柑奈</v>
      </c>
      <c r="BN35" s="155" t="str">
        <f>VLOOKUP(BM35,'マスター (2)'!D:E,2,FALSE)</f>
        <v>石川</v>
      </c>
      <c r="BO35">
        <f>IF(BM35="",0,_xlfn.XLOOKUP(BM35,'マスター (2)'!$D$3:$D$168,'マスター (2)'!$B$3:$B$168,"",0,1))</f>
        <v>141</v>
      </c>
      <c r="BQ35" s="155" t="str">
        <v/>
      </c>
      <c r="BR35" s="155" t="e">
        <v>#N/A</v>
      </c>
      <c r="BS35" s="155">
        <v>0</v>
      </c>
    </row>
    <row r="36" spans="1:71">
      <c r="A36" s="417"/>
      <c r="B36" s="417"/>
      <c r="C36" s="423"/>
      <c r="D36" s="153">
        <v>123</v>
      </c>
      <c r="E36" s="157" t="str">
        <f>VLOOKUP(D36,'マスター (2)'!$B$3:$E$200,3,FALSE)</f>
        <v>秋元敬士郎</v>
      </c>
      <c r="F36" s="157" t="str">
        <f>VLOOKUP(D36,'マスター (2)'!$B$3:$E$200,2,FALSE)</f>
        <v>三将</v>
      </c>
      <c r="G36" s="155" t="str">
        <f t="shared" si="5"/>
        <v>o</v>
      </c>
      <c r="H36" s="155" t="str">
        <f>IF(D36&lt;A32*10,"エラー",IF(D36&gt;A32*10+9,"エラー","o"))</f>
        <v>o</v>
      </c>
      <c r="K36" s="155" t="str">
        <f t="shared" si="30"/>
        <v>三将</v>
      </c>
      <c r="L36" s="155" t="str">
        <f>E36</f>
        <v>秋元敬士郎</v>
      </c>
      <c r="M36" s="120">
        <v>14</v>
      </c>
      <c r="N36" s="120"/>
      <c r="O36" s="155" t="str">
        <f t="shared" si="27"/>
        <v>藤田　海緒</v>
      </c>
      <c r="P36" s="155" t="str">
        <f t="shared" si="27"/>
        <v>七将</v>
      </c>
      <c r="R36" s="143"/>
      <c r="S36" s="417"/>
      <c r="T36" s="417"/>
      <c r="U36" s="423"/>
      <c r="V36" s="153">
        <v>193</v>
      </c>
      <c r="W36" s="157" t="str">
        <f>VLOOKUP(V36,'マスター (2)'!$B$3:$E$200,3,FALSE)</f>
        <v>小山　愛葵</v>
      </c>
      <c r="X36" s="157" t="str">
        <f>VLOOKUP(V36,'マスター (2)'!$B$3:$E$200,2,FALSE)</f>
        <v>三将</v>
      </c>
      <c r="Y36" s="155" t="str">
        <f t="shared" si="7"/>
        <v>o</v>
      </c>
      <c r="Z36" s="155" t="str">
        <f>IF(V36&lt;S32*10,"エラー",IF(V36&gt;S32*10+9,"エラー","o"))</f>
        <v>o</v>
      </c>
      <c r="AC36" s="155" t="str">
        <f t="shared" si="31"/>
        <v>三将</v>
      </c>
      <c r="AD36" s="155" t="str">
        <f>W36</f>
        <v>小山　愛葵</v>
      </c>
      <c r="AE36" s="120">
        <v>3</v>
      </c>
      <c r="AF36" s="120"/>
      <c r="AG36" s="155" t="str">
        <f t="shared" si="28"/>
        <v>谷口　來夢</v>
      </c>
      <c r="AH36" s="155" t="str">
        <f t="shared" si="28"/>
        <v>五将</v>
      </c>
      <c r="AJ36" s="146"/>
      <c r="AK36" s="417"/>
      <c r="AL36" s="417"/>
      <c r="AM36" s="423"/>
      <c r="AN36" s="153">
        <v>196</v>
      </c>
      <c r="AO36" s="157" t="str">
        <f>VLOOKUP(AN36,'マスター (2)'!$B$3:$E$200,3,FALSE)</f>
        <v>柴田　彩奈</v>
      </c>
      <c r="AP36" s="157" t="str">
        <f>VLOOKUP(AN36,'マスター (2)'!$B$3:$E$200,2,FALSE)</f>
        <v>六将</v>
      </c>
      <c r="AQ36" s="155" t="str">
        <f t="shared" si="2"/>
        <v>o</v>
      </c>
      <c r="AR36" s="155" t="str">
        <f>IF(AN36&lt;AK32*10,"エラー",IF(AN36&gt;AK32*10+9,"エラー","o"))</f>
        <v>o</v>
      </c>
      <c r="AU36" s="155" t="str">
        <f t="shared" si="32"/>
        <v>六将</v>
      </c>
      <c r="AV36" s="155" t="str">
        <f>AO36</f>
        <v>柴田　彩奈</v>
      </c>
      <c r="AW36" s="120">
        <v>14</v>
      </c>
      <c r="AX36" s="120"/>
      <c r="AY36" s="155" t="str">
        <f t="shared" si="29"/>
        <v>山浦　心陽</v>
      </c>
      <c r="AZ36" s="155" t="str">
        <f t="shared" si="29"/>
        <v>五将</v>
      </c>
      <c r="BB36" s="149"/>
      <c r="BD36" s="188" t="str">
        <f>VLOOKUP(BE36,'マスター (2)'!D:E,2,FALSE)</f>
        <v>長野</v>
      </c>
      <c r="BE36" s="168" t="str">
        <f t="shared" si="14"/>
        <v>秋元敬士郎</v>
      </c>
      <c r="BF36" s="155"/>
      <c r="BG36" s="155" t="str">
        <f t="shared" si="10"/>
        <v>小山　愛葵</v>
      </c>
      <c r="BH36" s="155"/>
      <c r="BI36" s="155" t="str">
        <f t="shared" si="11"/>
        <v>柴田　彩奈</v>
      </c>
      <c r="BJ36" s="155"/>
      <c r="BK36">
        <f t="shared" si="12"/>
        <v>2</v>
      </c>
      <c r="BM36" s="155" t="str">
        <f t="shared" si="13"/>
        <v/>
      </c>
      <c r="BN36" s="155" t="e">
        <f>VLOOKUP(BM36,'マスター (2)'!D:E,2,FALSE)</f>
        <v>#N/A</v>
      </c>
      <c r="BO36">
        <f>IF(BM36="",0,_xlfn.XLOOKUP(BM36,'マスター (2)'!$D$3:$D$168,'マスター (2)'!$B$3:$B$168,"",0,1))</f>
        <v>0</v>
      </c>
      <c r="BQ36" s="155" t="str">
        <v/>
      </c>
      <c r="BR36" s="155" t="e">
        <v>#N/A</v>
      </c>
      <c r="BS36" s="155">
        <v>0</v>
      </c>
    </row>
    <row r="37" spans="1:71">
      <c r="A37" s="417">
        <f>VLOOKUP(C37,'マスター (2)'!$K:$M,2,FALSE)</f>
        <v>14</v>
      </c>
      <c r="B37" s="417" t="str">
        <f>VLOOKUP(C37,'マスター (2)'!$K:$M,3,FALSE)</f>
        <v>石川</v>
      </c>
      <c r="C37" s="420" t="s">
        <v>164</v>
      </c>
      <c r="D37" s="153">
        <v>143</v>
      </c>
      <c r="E37" s="155" t="str">
        <f>VLOOKUP(D37,'マスター (2)'!$B$3:$E$200,3,FALSE)</f>
        <v>西村　優杏</v>
      </c>
      <c r="F37" s="155" t="str">
        <f>VLOOKUP(D37,'マスター (2)'!$B$3:$E$200,2,FALSE)</f>
        <v>三将</v>
      </c>
      <c r="G37" s="155" t="str">
        <f t="shared" si="5"/>
        <v>o</v>
      </c>
      <c r="H37" s="155" t="str">
        <f>IF(D37&lt;A37*10,"エラー",IF(D37&gt;A37*10+9,"エラー","o"))</f>
        <v>o</v>
      </c>
      <c r="R37" s="143"/>
      <c r="S37" s="417">
        <f>VLOOKUP(U37,'マスター (2)'!$K:$M,2,FALSE)</f>
        <v>14</v>
      </c>
      <c r="T37" s="417" t="str">
        <f>VLOOKUP(U37,'マスター (2)'!$K:$M,3,FALSE)</f>
        <v>石川</v>
      </c>
      <c r="U37" s="420" t="s">
        <v>164</v>
      </c>
      <c r="V37" s="153">
        <v>146</v>
      </c>
      <c r="W37" s="155" t="str">
        <f>VLOOKUP(V37,'マスター (2)'!$B$3:$E$200,3,FALSE)</f>
        <v>尾上　　颯</v>
      </c>
      <c r="X37" s="155" t="str">
        <f>VLOOKUP(V37,'マスター (2)'!$B$3:$E$200,2,FALSE)</f>
        <v>六将</v>
      </c>
      <c r="Y37" s="155" t="str">
        <f t="shared" si="7"/>
        <v>o</v>
      </c>
      <c r="Z37" s="155" t="str">
        <f>IF(V37&lt;S37*10,"エラー",IF(V37&gt;S37*10+9,"エラー","o"))</f>
        <v>o</v>
      </c>
      <c r="AJ37" s="146"/>
      <c r="AK37" s="417">
        <f>VLOOKUP(AM37,'マスター (2)'!$K:$M,2,FALSE)</f>
        <v>12</v>
      </c>
      <c r="AL37" s="417" t="str">
        <f>VLOOKUP(AM37,'マスター (2)'!$K:$M,3,FALSE)</f>
        <v>長野</v>
      </c>
      <c r="AM37" s="420" t="s">
        <v>163</v>
      </c>
      <c r="AN37" s="153">
        <v>122</v>
      </c>
      <c r="AO37" s="155" t="str">
        <f>VLOOKUP(AN37,'マスター (2)'!$B$3:$E$200,3,FALSE)</f>
        <v>寺下乃々花</v>
      </c>
      <c r="AP37" s="155" t="str">
        <f>VLOOKUP(AN37,'マスター (2)'!$B$3:$E$200,2,FALSE)</f>
        <v>副将</v>
      </c>
      <c r="AQ37" s="155" t="str">
        <f t="shared" si="2"/>
        <v>o</v>
      </c>
      <c r="AR37" s="155" t="str">
        <f>IF(AN37&lt;AK37*10,"エラー",IF(AN37&gt;AK37*10+9,"エラー","o"))</f>
        <v>o</v>
      </c>
      <c r="BB37" s="149"/>
      <c r="BD37" s="188" t="e">
        <f>VLOOKUP(BE37,'マスター (2)'!D:E,2,FALSE)</f>
        <v>#N/A</v>
      </c>
      <c r="BE37" s="168" t="str">
        <f t="shared" si="14"/>
        <v/>
      </c>
      <c r="BF37" s="155"/>
      <c r="BG37" s="155" t="str">
        <f t="shared" si="10"/>
        <v/>
      </c>
      <c r="BH37" s="155"/>
      <c r="BI37" s="155" t="str">
        <f t="shared" si="11"/>
        <v/>
      </c>
      <c r="BJ37" s="155"/>
      <c r="BK37">
        <f t="shared" si="12"/>
        <v>6291264</v>
      </c>
      <c r="BM37" s="155" t="str">
        <f t="shared" si="13"/>
        <v/>
      </c>
      <c r="BN37" s="155" t="e">
        <f>VLOOKUP(BM37,'マスター (2)'!D:E,2,FALSE)</f>
        <v>#N/A</v>
      </c>
      <c r="BO37">
        <f>IF(BM37="",0,_xlfn.XLOOKUP(BM37,'マスター (2)'!$D$3:$D$168,'マスター (2)'!$B$3:$B$168,"",0,1))</f>
        <v>0</v>
      </c>
      <c r="BQ37" s="155" t="str">
        <v/>
      </c>
      <c r="BR37" s="155" t="e">
        <v>#N/A</v>
      </c>
      <c r="BS37" s="155">
        <v>0</v>
      </c>
    </row>
    <row r="38" spans="1:71">
      <c r="A38" s="417"/>
      <c r="B38" s="417"/>
      <c r="C38" s="420"/>
      <c r="D38" s="153">
        <v>144</v>
      </c>
      <c r="E38" s="155" t="str">
        <f>VLOOKUP(D38,'マスター (2)'!$B$3:$E$200,3,FALSE)</f>
        <v>大平　和香</v>
      </c>
      <c r="F38" s="155" t="str">
        <f>VLOOKUP(D38,'マスター (2)'!$B$3:$E$200,2,FALSE)</f>
        <v>四将</v>
      </c>
      <c r="G38" s="155" t="str">
        <f t="shared" si="5"/>
        <v>o</v>
      </c>
      <c r="H38" s="155" t="str">
        <f>IF(D38&lt;A37*10,"エラー",IF(D38&gt;A37*10+9,"エラー","o"))</f>
        <v>o</v>
      </c>
      <c r="R38" s="143"/>
      <c r="S38" s="417"/>
      <c r="T38" s="417"/>
      <c r="U38" s="420"/>
      <c r="V38" s="153">
        <v>141</v>
      </c>
      <c r="W38" s="155" t="str">
        <f>VLOOKUP(V38,'マスター (2)'!$B$3:$E$200,3,FALSE)</f>
        <v>石丸　柑奈</v>
      </c>
      <c r="X38" s="155" t="str">
        <f>VLOOKUP(V38,'マスター (2)'!$B$3:$E$200,2,FALSE)</f>
        <v>主将</v>
      </c>
      <c r="Y38" s="155" t="str">
        <f t="shared" si="7"/>
        <v>o</v>
      </c>
      <c r="Z38" s="155" t="str">
        <f>IF(V38&lt;S37*10,"エラー",IF(V38&gt;S37*10+9,"エラー","o"))</f>
        <v>o</v>
      </c>
      <c r="AJ38" s="146"/>
      <c r="AK38" s="417"/>
      <c r="AL38" s="417"/>
      <c r="AM38" s="420"/>
      <c r="AN38" s="153">
        <v>121</v>
      </c>
      <c r="AO38" s="155" t="str">
        <f>VLOOKUP(AN38,'マスター (2)'!$B$3:$E$200,3,FALSE)</f>
        <v>川畑結莉子</v>
      </c>
      <c r="AP38" s="155" t="str">
        <f>VLOOKUP(AN38,'マスター (2)'!$B$3:$E$200,2,FALSE)</f>
        <v>主将</v>
      </c>
      <c r="AQ38" s="155" t="str">
        <f t="shared" si="2"/>
        <v>o</v>
      </c>
      <c r="AR38" s="155" t="str">
        <f>IF(AN38&lt;AK37*10,"エラー",IF(AN38&gt;AK37*10+9,"エラー","o"))</f>
        <v>o</v>
      </c>
      <c r="BB38" s="149"/>
      <c r="BD38" s="188" t="e">
        <f>VLOOKUP(BE38,'マスター (2)'!D:E,2,FALSE)</f>
        <v>#N/A</v>
      </c>
      <c r="BE38" s="168" t="str">
        <f t="shared" si="14"/>
        <v/>
      </c>
      <c r="BF38" s="155"/>
      <c r="BG38" s="155" t="str">
        <f t="shared" si="10"/>
        <v/>
      </c>
      <c r="BH38" s="155"/>
      <c r="BI38" s="155" t="str">
        <f t="shared" si="11"/>
        <v/>
      </c>
      <c r="BJ38" s="155"/>
      <c r="BK38">
        <f t="shared" si="12"/>
        <v>6291264</v>
      </c>
      <c r="BM38" s="155" t="str">
        <f t="shared" si="13"/>
        <v/>
      </c>
      <c r="BN38" s="155" t="e">
        <f>VLOOKUP(BM38,'マスター (2)'!D:E,2,FALSE)</f>
        <v>#N/A</v>
      </c>
      <c r="BO38">
        <f>IF(BM38="",0,_xlfn.XLOOKUP(BM38,'マスター (2)'!$D$3:$D$168,'マスター (2)'!$B$3:$B$168,"",0,1))</f>
        <v>0</v>
      </c>
      <c r="BQ38" s="155" t="str">
        <v/>
      </c>
      <c r="BR38" s="155" t="e">
        <v>#N/A</v>
      </c>
      <c r="BS38" s="155">
        <v>0</v>
      </c>
    </row>
    <row r="39" spans="1:71">
      <c r="A39" s="417"/>
      <c r="B39" s="417"/>
      <c r="C39" s="420"/>
      <c r="D39" s="153">
        <v>142</v>
      </c>
      <c r="E39" s="155" t="str">
        <f>VLOOKUP(D39,'マスター (2)'!$B$3:$E$200,3,FALSE)</f>
        <v>野澤　咲亜</v>
      </c>
      <c r="F39" s="155" t="str">
        <f>VLOOKUP(D39,'マスター (2)'!$B$3:$E$200,2,FALSE)</f>
        <v>副将</v>
      </c>
      <c r="G39" s="155" t="str">
        <f t="shared" si="5"/>
        <v>o</v>
      </c>
      <c r="H39" s="155" t="str">
        <f>IF(D39&lt;A37*10,"エラー",IF(D39&gt;A37*10+9,"エラー","o"))</f>
        <v>o</v>
      </c>
      <c r="R39" s="143"/>
      <c r="S39" s="417"/>
      <c r="T39" s="417"/>
      <c r="U39" s="420"/>
      <c r="V39" s="153">
        <v>143</v>
      </c>
      <c r="W39" s="155" t="str">
        <f>VLOOKUP(V39,'マスター (2)'!$B$3:$E$200,3,FALSE)</f>
        <v>西村　優杏</v>
      </c>
      <c r="X39" s="155" t="str">
        <f>VLOOKUP(V39,'マスター (2)'!$B$3:$E$200,2,FALSE)</f>
        <v>三将</v>
      </c>
      <c r="Y39" s="155" t="str">
        <f t="shared" si="7"/>
        <v>o</v>
      </c>
      <c r="Z39" s="155" t="str">
        <f>IF(V39&lt;S37*10,"エラー",IF(V39&gt;S37*10+9,"エラー","o"))</f>
        <v>o</v>
      </c>
      <c r="AJ39" s="146"/>
      <c r="AK39" s="417"/>
      <c r="AL39" s="417"/>
      <c r="AM39" s="420"/>
      <c r="AN39" s="153">
        <v>123</v>
      </c>
      <c r="AO39" s="155" t="str">
        <f>VLOOKUP(AN39,'マスター (2)'!$B$3:$E$200,3,FALSE)</f>
        <v>秋元敬士郎</v>
      </c>
      <c r="AP39" s="155" t="str">
        <f>VLOOKUP(AN39,'マスター (2)'!$B$3:$E$200,2,FALSE)</f>
        <v>三将</v>
      </c>
      <c r="AQ39" s="155" t="str">
        <f t="shared" si="2"/>
        <v>o</v>
      </c>
      <c r="AR39" s="155" t="str">
        <f>IF(AN39&lt;AK37*10,"エラー",IF(AN39&gt;AK37*10+9,"エラー","o"))</f>
        <v>o</v>
      </c>
      <c r="BB39" s="149"/>
      <c r="BD39" s="188" t="e">
        <f>VLOOKUP(BE39,'マスター (2)'!D:E,2,FALSE)</f>
        <v>#N/A</v>
      </c>
      <c r="BE39" s="168" t="str">
        <f t="shared" si="14"/>
        <v/>
      </c>
      <c r="BF39" s="155"/>
      <c r="BG39" s="155" t="str">
        <f t="shared" si="10"/>
        <v/>
      </c>
      <c r="BH39" s="155"/>
      <c r="BI39" s="155" t="str">
        <f t="shared" si="11"/>
        <v/>
      </c>
      <c r="BJ39" s="155"/>
      <c r="BK39">
        <f t="shared" si="12"/>
        <v>6291264</v>
      </c>
      <c r="BM39" s="155" t="str">
        <f t="shared" si="13"/>
        <v/>
      </c>
      <c r="BN39" s="155" t="e">
        <f>VLOOKUP(BM39,'マスター (2)'!D:E,2,FALSE)</f>
        <v>#N/A</v>
      </c>
      <c r="BO39">
        <f>IF(BM39="",0,_xlfn.XLOOKUP(BM39,'マスター (2)'!$D$3:$D$168,'マスター (2)'!$B$3:$B$168,"",0,1))</f>
        <v>0</v>
      </c>
      <c r="BQ39" s="155" t="str">
        <v/>
      </c>
      <c r="BR39" s="155" t="e">
        <v>#N/A</v>
      </c>
      <c r="BS39" s="155">
        <v>0</v>
      </c>
    </row>
    <row r="40" spans="1:71">
      <c r="A40" s="417"/>
      <c r="B40" s="417"/>
      <c r="C40" s="420"/>
      <c r="D40" s="153">
        <v>141</v>
      </c>
      <c r="E40" s="155" t="str">
        <f>VLOOKUP(D40,'マスター (2)'!$B$3:$E$200,3,FALSE)</f>
        <v>石丸　柑奈</v>
      </c>
      <c r="F40" s="155" t="str">
        <f>VLOOKUP(D40,'マスター (2)'!$B$3:$E$200,2,FALSE)</f>
        <v>主将</v>
      </c>
      <c r="G40" s="155" t="str">
        <f t="shared" si="5"/>
        <v>o</v>
      </c>
      <c r="H40" s="155" t="str">
        <f>IF(D40&lt;A37*10,"エラー",IF(D40&gt;A37*10+9,"エラー","o"))</f>
        <v>o</v>
      </c>
      <c r="R40" s="143"/>
      <c r="S40" s="417"/>
      <c r="T40" s="417"/>
      <c r="U40" s="420"/>
      <c r="V40" s="153">
        <v>142</v>
      </c>
      <c r="W40" s="155" t="str">
        <f>VLOOKUP(V40,'マスター (2)'!$B$3:$E$200,3,FALSE)</f>
        <v>野澤　咲亜</v>
      </c>
      <c r="X40" s="155" t="str">
        <f>VLOOKUP(V40,'マスター (2)'!$B$3:$E$200,2,FALSE)</f>
        <v>副将</v>
      </c>
      <c r="Y40" s="155" t="str">
        <f t="shared" si="7"/>
        <v>o</v>
      </c>
      <c r="Z40" s="155" t="str">
        <f>IF(V40&lt;S37*10,"エラー",IF(V40&gt;S37*10+9,"エラー","o"))</f>
        <v>o</v>
      </c>
      <c r="AJ40" s="146"/>
      <c r="AK40" s="417"/>
      <c r="AL40" s="417"/>
      <c r="AM40" s="420"/>
      <c r="AN40" s="153">
        <v>124</v>
      </c>
      <c r="AO40" s="155" t="str">
        <f>VLOOKUP(AN40,'マスター (2)'!$B$3:$E$200,3,FALSE)</f>
        <v>滝澤　耀斗</v>
      </c>
      <c r="AP40" s="155" t="str">
        <f>VLOOKUP(AN40,'マスター (2)'!$B$3:$E$200,2,FALSE)</f>
        <v>四将</v>
      </c>
      <c r="AQ40" s="155" t="str">
        <f t="shared" si="2"/>
        <v>o</v>
      </c>
      <c r="AR40" s="155" t="str">
        <f>IF(AN40&lt;AK37*10,"エラー",IF(AN40&gt;AK37*10+9,"エラー","o"))</f>
        <v>o</v>
      </c>
      <c r="BB40" s="149"/>
      <c r="BD40" s="188" t="e">
        <f>VLOOKUP(BE40,'マスター (2)'!D:E,2,FALSE)</f>
        <v>#N/A</v>
      </c>
      <c r="BE40" s="168" t="str">
        <f t="shared" si="14"/>
        <v/>
      </c>
      <c r="BF40" s="155"/>
      <c r="BG40" s="155" t="str">
        <f t="shared" si="10"/>
        <v/>
      </c>
      <c r="BH40" s="155"/>
      <c r="BI40" s="155" t="str">
        <f t="shared" si="11"/>
        <v/>
      </c>
      <c r="BJ40" s="155"/>
      <c r="BK40">
        <f t="shared" si="12"/>
        <v>6291264</v>
      </c>
      <c r="BM40" s="155" t="str">
        <f t="shared" si="13"/>
        <v/>
      </c>
      <c r="BN40" s="155" t="e">
        <f>VLOOKUP(BM40,'マスター (2)'!D:E,2,FALSE)</f>
        <v>#N/A</v>
      </c>
      <c r="BO40">
        <f>IF(BM40="",0,_xlfn.XLOOKUP(BM40,'マスター (2)'!$D$3:$D$168,'マスター (2)'!$B$3:$B$168,"",0,1))</f>
        <v>0</v>
      </c>
      <c r="BQ40" s="155" t="str">
        <v/>
      </c>
      <c r="BR40" s="155" t="e">
        <v>#N/A</v>
      </c>
      <c r="BS40" s="155">
        <v>0</v>
      </c>
    </row>
    <row r="41" spans="1:71" ht="19" thickBot="1">
      <c r="A41" s="417"/>
      <c r="B41" s="417"/>
      <c r="C41" s="421"/>
      <c r="D41" s="153">
        <v>147</v>
      </c>
      <c r="E41" s="155" t="str">
        <f>VLOOKUP(D41,'マスター (2)'!$B$3:$E$200,3,FALSE)</f>
        <v>藤田　海緒</v>
      </c>
      <c r="F41" s="155" t="str">
        <f>VLOOKUP(D41,'マスター (2)'!$B$3:$E$200,2,FALSE)</f>
        <v>七将</v>
      </c>
      <c r="G41" s="155" t="str">
        <f t="shared" si="5"/>
        <v>o</v>
      </c>
      <c r="H41" s="155" t="str">
        <f>IF(D41&lt;A37*10,"エラー",IF(D41&gt;A37*10+9,"エラー","o"))</f>
        <v>o</v>
      </c>
      <c r="K41" t="str">
        <f>B42</f>
        <v>愛知</v>
      </c>
      <c r="O41" t="str">
        <f>B47</f>
        <v>愛媛</v>
      </c>
      <c r="R41" s="143"/>
      <c r="S41" s="417"/>
      <c r="T41" s="417"/>
      <c r="U41" s="421"/>
      <c r="V41" s="153">
        <v>145</v>
      </c>
      <c r="W41" s="155" t="str">
        <f>VLOOKUP(V41,'マスター (2)'!$B$3:$E$200,3,FALSE)</f>
        <v>谷口　來夢</v>
      </c>
      <c r="X41" s="155" t="str">
        <f>VLOOKUP(V41,'マスター (2)'!$B$3:$E$200,2,FALSE)</f>
        <v>五将</v>
      </c>
      <c r="Y41" s="155" t="str">
        <f t="shared" si="7"/>
        <v>o</v>
      </c>
      <c r="Z41" s="155" t="str">
        <f>IF(V41&lt;S37*10,"エラー",IF(V41&gt;S37*10+9,"エラー","o"))</f>
        <v>o</v>
      </c>
      <c r="AC41" t="str">
        <f>T42</f>
        <v>愛知</v>
      </c>
      <c r="AG41" t="str">
        <f>T47</f>
        <v>群馬</v>
      </c>
      <c r="AJ41" s="146"/>
      <c r="AK41" s="417"/>
      <c r="AL41" s="417"/>
      <c r="AM41" s="421"/>
      <c r="AN41" s="153">
        <v>125</v>
      </c>
      <c r="AO41" s="155" t="str">
        <f>VLOOKUP(AN41,'マスター (2)'!$B$3:$E$200,3,FALSE)</f>
        <v>山浦　心陽</v>
      </c>
      <c r="AP41" s="155" t="str">
        <f>VLOOKUP(AN41,'マスター (2)'!$B$3:$E$200,2,FALSE)</f>
        <v>五将</v>
      </c>
      <c r="AQ41" s="155" t="str">
        <f t="shared" si="2"/>
        <v>o</v>
      </c>
      <c r="AR41" s="155" t="str">
        <f>IF(AN41&lt;AK37*10,"エラー",IF(AN41&gt;AK37*10+9,"エラー","o"))</f>
        <v>o</v>
      </c>
      <c r="AU41" t="str">
        <f>AL42</f>
        <v>愛知</v>
      </c>
      <c r="AY41" t="str">
        <f>AL47</f>
        <v>千葉</v>
      </c>
      <c r="BB41" s="149"/>
      <c r="BD41" s="188" t="e">
        <f>VLOOKUP(BE41,'マスター (2)'!D:E,2,FALSE)</f>
        <v>#N/A</v>
      </c>
      <c r="BE41" s="168" t="str">
        <f t="shared" si="14"/>
        <v/>
      </c>
      <c r="BF41" s="155"/>
      <c r="BG41" s="155" t="str">
        <f t="shared" si="10"/>
        <v/>
      </c>
      <c r="BH41" s="155"/>
      <c r="BI41" s="155" t="str">
        <f t="shared" si="11"/>
        <v/>
      </c>
      <c r="BJ41" s="155"/>
      <c r="BK41">
        <f t="shared" si="12"/>
        <v>6291264</v>
      </c>
      <c r="BM41" s="155" t="str">
        <f t="shared" si="13"/>
        <v/>
      </c>
      <c r="BN41" s="155" t="e">
        <f>VLOOKUP(BM41,'マスター (2)'!D:E,2,FALSE)</f>
        <v>#N/A</v>
      </c>
      <c r="BO41">
        <f>IF(BM41="",0,_xlfn.XLOOKUP(BM41,'マスター (2)'!$D$3:$D$168,'マスター (2)'!$B$3:$B$168,"",0,1))</f>
        <v>0</v>
      </c>
      <c r="BQ41" s="155" t="str">
        <v/>
      </c>
      <c r="BR41" s="155" t="e">
        <v>#N/A</v>
      </c>
      <c r="BS41" s="155">
        <v>0</v>
      </c>
    </row>
    <row r="42" spans="1:71">
      <c r="A42" s="417">
        <f>VLOOKUP(C42,'マスター (2)'!$K:$M,2,FALSE)</f>
        <v>17</v>
      </c>
      <c r="B42" s="417" t="str">
        <f>VLOOKUP(C42,'マスター (2)'!$K:$M,3,FALSE)</f>
        <v>愛知</v>
      </c>
      <c r="C42" s="424" t="s">
        <v>353</v>
      </c>
      <c r="D42" s="153">
        <v>171</v>
      </c>
      <c r="E42" s="158" t="str">
        <f>VLOOKUP(D42,'マスター (2)'!$B$3:$E$200,3,FALSE)</f>
        <v>江口　真生</v>
      </c>
      <c r="F42" s="158" t="str">
        <f>VLOOKUP(D42,'マスター (2)'!$B$3:$E$200,2,FALSE)</f>
        <v>主将</v>
      </c>
      <c r="G42" s="155" t="str">
        <f t="shared" si="5"/>
        <v>o</v>
      </c>
      <c r="H42" s="155" t="str">
        <f>IF(D42&lt;A42*10,"エラー",IF(D42&gt;A42*10+9,"エラー","o"))</f>
        <v>o</v>
      </c>
      <c r="K42" s="155" t="str">
        <f>F42</f>
        <v>主将</v>
      </c>
      <c r="L42" s="155" t="str">
        <f>E42</f>
        <v>江口　真生</v>
      </c>
      <c r="M42" s="120">
        <v>6</v>
      </c>
      <c r="N42" s="120"/>
      <c r="O42" s="155" t="str">
        <f t="shared" ref="O42:P46" si="33">E47</f>
        <v>鎌田　凪咲</v>
      </c>
      <c r="P42" s="155" t="str">
        <f t="shared" si="33"/>
        <v>三将</v>
      </c>
      <c r="R42" s="143"/>
      <c r="S42" s="417">
        <f>VLOOKUP(U42,'マスター (2)'!$K:$M,2,FALSE)</f>
        <v>17</v>
      </c>
      <c r="T42" s="417" t="str">
        <f>VLOOKUP(U42,'マスター (2)'!$K:$M,3,FALSE)</f>
        <v>愛知</v>
      </c>
      <c r="U42" s="424" t="s">
        <v>353</v>
      </c>
      <c r="V42" s="153">
        <v>174</v>
      </c>
      <c r="W42" s="158" t="str">
        <f>VLOOKUP(V42,'マスター (2)'!$B$3:$E$200,3,FALSE)</f>
        <v>藤田　彩花</v>
      </c>
      <c r="X42" s="158" t="str">
        <f>VLOOKUP(V42,'マスター (2)'!$B$3:$E$200,2,FALSE)</f>
        <v>四将</v>
      </c>
      <c r="Y42" s="155" t="str">
        <f t="shared" si="7"/>
        <v>o</v>
      </c>
      <c r="Z42" s="155" t="str">
        <f>IF(V42&lt;S42*10,"エラー",IF(V42&gt;S42*10+9,"エラー","o"))</f>
        <v>o</v>
      </c>
      <c r="AC42" s="155" t="str">
        <f>X42</f>
        <v>四将</v>
      </c>
      <c r="AD42" s="155" t="str">
        <f>W42</f>
        <v>藤田　彩花</v>
      </c>
      <c r="AE42" s="120"/>
      <c r="AF42" s="120">
        <v>5</v>
      </c>
      <c r="AG42" s="155" t="str">
        <f t="shared" ref="AG42:AH46" si="34">W47</f>
        <v>猪熊　咲来</v>
      </c>
      <c r="AH42" s="155" t="str">
        <f t="shared" si="34"/>
        <v>主将</v>
      </c>
      <c r="AJ42" s="146"/>
      <c r="AK42" s="417">
        <f>VLOOKUP(AM42,'マスター (2)'!$K:$M,2,FALSE)</f>
        <v>17</v>
      </c>
      <c r="AL42" s="417" t="str">
        <f>VLOOKUP(AM42,'マスター (2)'!$K:$M,3,FALSE)</f>
        <v>愛知</v>
      </c>
      <c r="AM42" s="424" t="s">
        <v>353</v>
      </c>
      <c r="AN42" s="153">
        <v>171</v>
      </c>
      <c r="AO42" s="158" t="str">
        <f>VLOOKUP(AN42,'マスター (2)'!$B$3:$E$200,3,FALSE)</f>
        <v>江口　真生</v>
      </c>
      <c r="AP42" s="158" t="str">
        <f>VLOOKUP(AN42,'マスター (2)'!$B$3:$E$200,2,FALSE)</f>
        <v>主将</v>
      </c>
      <c r="AQ42" s="155" t="str">
        <f t="shared" si="2"/>
        <v>o</v>
      </c>
      <c r="AR42" s="155" t="str">
        <f>IF(AN42&lt;AK42*10,"エラー",IF(AN42&gt;AK42*10+9,"エラー","o"))</f>
        <v>o</v>
      </c>
      <c r="AU42" s="155" t="str">
        <f>AP42</f>
        <v>主将</v>
      </c>
      <c r="AV42" s="155" t="str">
        <f>AO42</f>
        <v>江口　真生</v>
      </c>
      <c r="AW42" s="120"/>
      <c r="AX42" s="120">
        <v>17</v>
      </c>
      <c r="AY42" s="155" t="str">
        <f t="shared" ref="AY42:AZ46" si="35">AO47</f>
        <v>前田　華奈</v>
      </c>
      <c r="AZ42" s="155" t="str">
        <f t="shared" si="35"/>
        <v>四将</v>
      </c>
      <c r="BB42" s="149"/>
      <c r="BD42" s="188" t="str">
        <f>VLOOKUP(BE42,'マスター (2)'!D:E,2,FALSE)</f>
        <v>愛知</v>
      </c>
      <c r="BE42" s="168" t="str">
        <f t="shared" si="14"/>
        <v>江口　真生</v>
      </c>
      <c r="BF42" s="155"/>
      <c r="BG42" s="155" t="str">
        <f t="shared" si="10"/>
        <v>猪熊　咲来</v>
      </c>
      <c r="BH42" s="155"/>
      <c r="BI42" s="155" t="str">
        <f t="shared" si="11"/>
        <v>前田　華奈</v>
      </c>
      <c r="BJ42" s="155"/>
      <c r="BK42">
        <f t="shared" si="12"/>
        <v>1</v>
      </c>
      <c r="BM42" s="155" t="str">
        <f t="shared" si="13"/>
        <v/>
      </c>
      <c r="BN42" s="155" t="e">
        <f>VLOOKUP(BM42,'マスター (2)'!D:E,2,FALSE)</f>
        <v>#N/A</v>
      </c>
      <c r="BO42">
        <f>IF(BM42="",0,_xlfn.XLOOKUP(BM42,'マスター (2)'!$D$3:$D$168,'マスター (2)'!$B$3:$B$168,"",0,1))</f>
        <v>0</v>
      </c>
      <c r="BQ42" s="155" t="str">
        <v/>
      </c>
      <c r="BR42" s="155" t="e">
        <v>#N/A</v>
      </c>
      <c r="BS42" s="155">
        <v>0</v>
      </c>
    </row>
    <row r="43" spans="1:71">
      <c r="A43" s="417"/>
      <c r="B43" s="417"/>
      <c r="C43" s="425"/>
      <c r="D43" s="153">
        <v>175</v>
      </c>
      <c r="E43" s="158" t="str">
        <f>VLOOKUP(D43,'マスター (2)'!$B$3:$E$200,3,FALSE)</f>
        <v>安間恵理子</v>
      </c>
      <c r="F43" s="158" t="str">
        <f>VLOOKUP(D43,'マスター (2)'!$B$3:$E$200,2,FALSE)</f>
        <v>五将</v>
      </c>
      <c r="G43" s="155" t="str">
        <f t="shared" si="5"/>
        <v>o</v>
      </c>
      <c r="H43" s="155" t="str">
        <f>IF(D43&lt;A42*10,"エラー",IF(D43&gt;A42*10+9,"エラー","o"))</f>
        <v>o</v>
      </c>
      <c r="K43" s="155" t="str">
        <f t="shared" ref="K43:K46" si="36">F43</f>
        <v>五将</v>
      </c>
      <c r="L43" s="155" t="str">
        <f>E43</f>
        <v>安間恵理子</v>
      </c>
      <c r="M43" s="120">
        <v>10</v>
      </c>
      <c r="N43" s="120"/>
      <c r="O43" s="155" t="str">
        <f t="shared" si="33"/>
        <v>浅井　　好</v>
      </c>
      <c r="P43" s="155" t="str">
        <f t="shared" si="33"/>
        <v>六将</v>
      </c>
      <c r="R43" s="143"/>
      <c r="S43" s="417"/>
      <c r="T43" s="417"/>
      <c r="U43" s="425"/>
      <c r="V43" s="153">
        <v>172</v>
      </c>
      <c r="W43" s="158" t="str">
        <f>VLOOKUP(V43,'マスター (2)'!$B$3:$E$200,3,FALSE)</f>
        <v>深町　弥生</v>
      </c>
      <c r="X43" s="158" t="str">
        <f>VLOOKUP(V43,'マスター (2)'!$B$3:$E$200,2,FALSE)</f>
        <v>副将</v>
      </c>
      <c r="Y43" s="155" t="str">
        <f t="shared" si="7"/>
        <v>o</v>
      </c>
      <c r="Z43" s="155" t="str">
        <f>IF(V43&lt;S42*10,"エラー",IF(V43&gt;S42*10+9,"エラー","o"))</f>
        <v>o</v>
      </c>
      <c r="AC43" s="155" t="str">
        <f t="shared" ref="AC43:AC46" si="37">X43</f>
        <v>副将</v>
      </c>
      <c r="AD43" s="155" t="str">
        <f>W43</f>
        <v>深町　弥生</v>
      </c>
      <c r="AE43" s="120">
        <v>2</v>
      </c>
      <c r="AF43" s="120"/>
      <c r="AG43" s="155" t="str">
        <f t="shared" si="34"/>
        <v>植原　大貴</v>
      </c>
      <c r="AH43" s="155" t="str">
        <f t="shared" si="34"/>
        <v>四将</v>
      </c>
      <c r="AJ43" s="146"/>
      <c r="AK43" s="417"/>
      <c r="AL43" s="417"/>
      <c r="AM43" s="425"/>
      <c r="AN43" s="153">
        <v>177</v>
      </c>
      <c r="AO43" s="158" t="str">
        <f>VLOOKUP(AN43,'マスター (2)'!$B$3:$E$200,3,FALSE)</f>
        <v>内堀　亜海</v>
      </c>
      <c r="AP43" s="158" t="str">
        <f>VLOOKUP(AN43,'マスター (2)'!$B$3:$E$200,2,FALSE)</f>
        <v>七将</v>
      </c>
      <c r="AQ43" s="155" t="str">
        <f t="shared" si="2"/>
        <v>o</v>
      </c>
      <c r="AR43" s="155" t="str">
        <f>IF(AN43&lt;AK42*10,"エラー",IF(AN43&gt;AK42*10+9,"エラー","o"))</f>
        <v>o</v>
      </c>
      <c r="AU43" s="155" t="str">
        <f t="shared" ref="AU43:AU46" si="38">AP43</f>
        <v>七将</v>
      </c>
      <c r="AV43" s="155" t="str">
        <f>AO43</f>
        <v>内堀　亜海</v>
      </c>
      <c r="AW43" s="120"/>
      <c r="AX43" s="120">
        <v>9</v>
      </c>
      <c r="AY43" s="155" t="str">
        <f t="shared" si="35"/>
        <v>髙下　彩乃</v>
      </c>
      <c r="AZ43" s="155" t="str">
        <f t="shared" si="35"/>
        <v>七将</v>
      </c>
      <c r="BB43" s="149"/>
      <c r="BD43" s="188" t="str">
        <f>VLOOKUP(BE43,'マスター (2)'!D:E,2,FALSE)</f>
        <v>愛知</v>
      </c>
      <c r="BE43" s="168" t="str">
        <f t="shared" si="14"/>
        <v>安間恵理子</v>
      </c>
      <c r="BF43" s="155"/>
      <c r="BG43" s="155" t="str">
        <f t="shared" si="10"/>
        <v>深町　弥生</v>
      </c>
      <c r="BH43" s="155"/>
      <c r="BI43" s="155" t="str">
        <f t="shared" si="11"/>
        <v>髙下　彩乃</v>
      </c>
      <c r="BJ43" s="155"/>
      <c r="BK43">
        <f t="shared" si="12"/>
        <v>1</v>
      </c>
      <c r="BM43" s="155" t="str">
        <f t="shared" si="13"/>
        <v/>
      </c>
      <c r="BN43" s="155" t="e">
        <f>VLOOKUP(BM43,'マスター (2)'!D:E,2,FALSE)</f>
        <v>#N/A</v>
      </c>
      <c r="BO43">
        <f>IF(BM43="",0,_xlfn.XLOOKUP(BM43,'マスター (2)'!$D$3:$D$168,'マスター (2)'!$B$3:$B$168,"",0,1))</f>
        <v>0</v>
      </c>
      <c r="BQ43" s="155" t="str">
        <v/>
      </c>
      <c r="BR43" s="155" t="e">
        <v>#N/A</v>
      </c>
      <c r="BS43" s="155">
        <v>0</v>
      </c>
    </row>
    <row r="44" spans="1:71">
      <c r="A44" s="417"/>
      <c r="B44" s="417"/>
      <c r="C44" s="425"/>
      <c r="D44" s="153">
        <v>174</v>
      </c>
      <c r="E44" s="158" t="str">
        <f>VLOOKUP(D44,'マスター (2)'!$B$3:$E$200,3,FALSE)</f>
        <v>藤田　彩花</v>
      </c>
      <c r="F44" s="158" t="str">
        <f>VLOOKUP(D44,'マスター (2)'!$B$3:$E$200,2,FALSE)</f>
        <v>四将</v>
      </c>
      <c r="G44" s="155" t="str">
        <f t="shared" si="5"/>
        <v>o</v>
      </c>
      <c r="H44" s="155" t="str">
        <f>IF(D44&lt;A42*10,"エラー",IF(D44&gt;A42*10+9,"エラー","o"))</f>
        <v>o</v>
      </c>
      <c r="K44" s="155" t="str">
        <f t="shared" si="36"/>
        <v>四将</v>
      </c>
      <c r="L44" s="155" t="str">
        <f>E44</f>
        <v>藤田　彩花</v>
      </c>
      <c r="M44" s="120"/>
      <c r="N44" s="120">
        <v>19</v>
      </c>
      <c r="O44" s="155" t="str">
        <f t="shared" si="33"/>
        <v>児玉　凜子</v>
      </c>
      <c r="P44" s="155" t="str">
        <f t="shared" si="33"/>
        <v>主将</v>
      </c>
      <c r="R44" s="143"/>
      <c r="S44" s="417"/>
      <c r="T44" s="417"/>
      <c r="U44" s="425"/>
      <c r="V44" s="153">
        <v>177</v>
      </c>
      <c r="W44" s="158" t="str">
        <f>VLOOKUP(V44,'マスター (2)'!$B$3:$E$200,3,FALSE)</f>
        <v>内堀　亜海</v>
      </c>
      <c r="X44" s="158" t="str">
        <f>VLOOKUP(V44,'マスター (2)'!$B$3:$E$200,2,FALSE)</f>
        <v>七将</v>
      </c>
      <c r="Y44" s="155" t="str">
        <f t="shared" si="7"/>
        <v>o</v>
      </c>
      <c r="Z44" s="155" t="str">
        <f>IF(V44&lt;S42*10,"エラー",IF(V44&gt;S42*10+9,"エラー","o"))</f>
        <v>o</v>
      </c>
      <c r="AC44" s="155" t="str">
        <f t="shared" si="37"/>
        <v>七将</v>
      </c>
      <c r="AD44" s="155" t="str">
        <f>W44</f>
        <v>内堀　亜海</v>
      </c>
      <c r="AE44" s="120"/>
      <c r="AF44" s="120">
        <v>15</v>
      </c>
      <c r="AG44" s="155" t="str">
        <f t="shared" si="34"/>
        <v>神宮　明理</v>
      </c>
      <c r="AH44" s="155" t="str">
        <f t="shared" si="34"/>
        <v>副将</v>
      </c>
      <c r="AJ44" s="146"/>
      <c r="AK44" s="417"/>
      <c r="AL44" s="417"/>
      <c r="AM44" s="425"/>
      <c r="AN44" s="153">
        <v>176</v>
      </c>
      <c r="AO44" s="158" t="str">
        <f>VLOOKUP(AN44,'マスター (2)'!$B$3:$E$200,3,FALSE)</f>
        <v>山本　果歩</v>
      </c>
      <c r="AP44" s="158" t="str">
        <f>VLOOKUP(AN44,'マスター (2)'!$B$3:$E$200,2,FALSE)</f>
        <v>六将</v>
      </c>
      <c r="AQ44" s="155" t="str">
        <f t="shared" si="2"/>
        <v>o</v>
      </c>
      <c r="AR44" s="155" t="str">
        <f>IF(AN44&lt;AK42*10,"エラー",IF(AN44&gt;AK42*10+9,"エラー","o"))</f>
        <v>o</v>
      </c>
      <c r="AU44" s="155" t="str">
        <f t="shared" si="38"/>
        <v>六将</v>
      </c>
      <c r="AV44" s="155" t="str">
        <f>AO44</f>
        <v>山本　果歩</v>
      </c>
      <c r="AW44" s="120"/>
      <c r="AX44" s="120">
        <v>17</v>
      </c>
      <c r="AY44" s="189" t="str">
        <f t="shared" si="35"/>
        <v>木内　　希</v>
      </c>
      <c r="AZ44" s="189" t="str">
        <f t="shared" si="35"/>
        <v>副将</v>
      </c>
      <c r="BB44" s="149"/>
      <c r="BD44" s="188" t="str">
        <f>VLOOKUP(BE44,'マスター (2)'!D:E,2,FALSE)</f>
        <v>愛媛</v>
      </c>
      <c r="BE44" s="168" t="str">
        <f t="shared" si="14"/>
        <v>児玉　凜子</v>
      </c>
      <c r="BF44" s="155"/>
      <c r="BG44" s="155" t="str">
        <f t="shared" si="10"/>
        <v>神宮　明理</v>
      </c>
      <c r="BH44" s="155"/>
      <c r="BI44" s="155" t="str">
        <f t="shared" si="11"/>
        <v>木内　　希</v>
      </c>
      <c r="BJ44" s="155"/>
      <c r="BK44">
        <f t="shared" si="12"/>
        <v>2</v>
      </c>
      <c r="BM44" s="155" t="str">
        <f t="shared" si="13"/>
        <v/>
      </c>
      <c r="BN44" s="155" t="e">
        <f>VLOOKUP(BM44,'マスター (2)'!D:E,2,FALSE)</f>
        <v>#N/A</v>
      </c>
      <c r="BO44">
        <f>IF(BM44="",0,_xlfn.XLOOKUP(BM44,'マスター (2)'!$D$3:$D$168,'マスター (2)'!$B$3:$B$168,"",0,1))</f>
        <v>0</v>
      </c>
      <c r="BQ44" s="155" t="str">
        <v/>
      </c>
      <c r="BR44" s="155" t="e">
        <v>#N/A</v>
      </c>
      <c r="BS44" s="155">
        <v>0</v>
      </c>
    </row>
    <row r="45" spans="1:71">
      <c r="A45" s="417"/>
      <c r="B45" s="417"/>
      <c r="C45" s="425"/>
      <c r="D45" s="153">
        <v>176</v>
      </c>
      <c r="E45" s="158" t="str">
        <f>VLOOKUP(D45,'マスター (2)'!$B$3:$E$200,3,FALSE)</f>
        <v>山本　果歩</v>
      </c>
      <c r="F45" s="158" t="str">
        <f>VLOOKUP(D45,'マスター (2)'!$B$3:$E$200,2,FALSE)</f>
        <v>六将</v>
      </c>
      <c r="G45" s="155" t="str">
        <f t="shared" si="5"/>
        <v>o</v>
      </c>
      <c r="H45" s="155" t="str">
        <f>IF(D45&lt;A42*10,"エラー",IF(D45&gt;A42*10+9,"エラー","o"))</f>
        <v>o</v>
      </c>
      <c r="K45" s="155" t="str">
        <f t="shared" si="36"/>
        <v>六将</v>
      </c>
      <c r="L45" s="155" t="str">
        <f>E45</f>
        <v>山本　果歩</v>
      </c>
      <c r="M45" s="120"/>
      <c r="N45" s="120">
        <v>22</v>
      </c>
      <c r="O45" s="155" t="str">
        <f t="shared" si="33"/>
        <v>賀谷　　葵</v>
      </c>
      <c r="P45" s="155" t="str">
        <f t="shared" si="33"/>
        <v>副将</v>
      </c>
      <c r="R45" s="143"/>
      <c r="S45" s="417"/>
      <c r="T45" s="417"/>
      <c r="U45" s="425"/>
      <c r="V45" s="153">
        <v>173</v>
      </c>
      <c r="W45" s="158" t="str">
        <f>VLOOKUP(V45,'マスター (2)'!$B$3:$E$200,3,FALSE)</f>
        <v>大久保玲奈</v>
      </c>
      <c r="X45" s="158" t="str">
        <f>VLOOKUP(V45,'マスター (2)'!$B$3:$E$200,2,FALSE)</f>
        <v>三将</v>
      </c>
      <c r="Y45" s="155" t="str">
        <f t="shared" si="7"/>
        <v>o</v>
      </c>
      <c r="Z45" s="155" t="str">
        <f>IF(V45&lt;S42*10,"エラー",IF(V45&gt;S42*10+9,"エラー","o"))</f>
        <v>o</v>
      </c>
      <c r="AC45" s="155" t="str">
        <f t="shared" si="37"/>
        <v>三将</v>
      </c>
      <c r="AD45" s="155" t="str">
        <f>W45</f>
        <v>大久保玲奈</v>
      </c>
      <c r="AE45" s="120">
        <v>3</v>
      </c>
      <c r="AF45" s="120"/>
      <c r="AG45" s="155" t="str">
        <f t="shared" si="34"/>
        <v>木暮　陸斗</v>
      </c>
      <c r="AH45" s="155" t="str">
        <f t="shared" si="34"/>
        <v>七将</v>
      </c>
      <c r="AJ45" s="146"/>
      <c r="AK45" s="417"/>
      <c r="AL45" s="417"/>
      <c r="AM45" s="425"/>
      <c r="AN45" s="153">
        <v>175</v>
      </c>
      <c r="AO45" s="158" t="str">
        <f>VLOOKUP(AN45,'マスター (2)'!$B$3:$E$200,3,FALSE)</f>
        <v>安間恵理子</v>
      </c>
      <c r="AP45" s="158" t="str">
        <f>VLOOKUP(AN45,'マスター (2)'!$B$3:$E$200,2,FALSE)</f>
        <v>五将</v>
      </c>
      <c r="AQ45" s="155" t="str">
        <f t="shared" si="2"/>
        <v>o</v>
      </c>
      <c r="AR45" s="155" t="str">
        <f>IF(AN45&lt;AK42*10,"エラー",IF(AN45&gt;AK42*10+9,"エラー","o"))</f>
        <v>o</v>
      </c>
      <c r="AU45" s="155" t="str">
        <f t="shared" si="38"/>
        <v>五将</v>
      </c>
      <c r="AV45" s="155" t="str">
        <f>AO45</f>
        <v>安間恵理子</v>
      </c>
      <c r="AW45" s="120"/>
      <c r="AX45" s="120">
        <v>17</v>
      </c>
      <c r="AY45" s="189" t="str">
        <f t="shared" si="35"/>
        <v>千葉　　楓</v>
      </c>
      <c r="AZ45" s="189" t="str">
        <f t="shared" si="35"/>
        <v>主将</v>
      </c>
      <c r="BB45" s="149"/>
      <c r="BD45" s="188" t="str">
        <f>VLOOKUP(BE45,'マスター (2)'!D:E,2,FALSE)</f>
        <v>愛媛</v>
      </c>
      <c r="BE45" s="168" t="str">
        <f t="shared" si="14"/>
        <v>賀谷　　葵</v>
      </c>
      <c r="BF45" s="155"/>
      <c r="BG45" s="155" t="str">
        <f t="shared" si="10"/>
        <v>大久保玲奈</v>
      </c>
      <c r="BH45" s="155"/>
      <c r="BI45" s="155" t="str">
        <f t="shared" si="11"/>
        <v>千葉　　楓</v>
      </c>
      <c r="BJ45" s="155"/>
      <c r="BK45">
        <f t="shared" si="12"/>
        <v>1</v>
      </c>
      <c r="BM45" s="155" t="str">
        <f t="shared" si="13"/>
        <v/>
      </c>
      <c r="BN45" s="155" t="e">
        <f>VLOOKUP(BM45,'マスター (2)'!D:E,2,FALSE)</f>
        <v>#N/A</v>
      </c>
      <c r="BO45">
        <f>IF(BM45="",0,_xlfn.XLOOKUP(BM45,'マスター (2)'!$D$3:$D$168,'マスター (2)'!$B$3:$B$168,"",0,1))</f>
        <v>0</v>
      </c>
      <c r="BQ45" s="155" t="str">
        <v/>
      </c>
      <c r="BR45" s="155" t="e">
        <v>#N/A</v>
      </c>
      <c r="BS45" s="155">
        <v>0</v>
      </c>
    </row>
    <row r="46" spans="1:71">
      <c r="A46" s="417"/>
      <c r="B46" s="417"/>
      <c r="C46" s="425"/>
      <c r="D46" s="153">
        <v>172</v>
      </c>
      <c r="E46" s="158" t="str">
        <f>VLOOKUP(D46,'マスター (2)'!$B$3:$E$200,3,FALSE)</f>
        <v>深町　弥生</v>
      </c>
      <c r="F46" s="158" t="str">
        <f>VLOOKUP(D46,'マスター (2)'!$B$3:$E$200,2,FALSE)</f>
        <v>副将</v>
      </c>
      <c r="G46" s="155" t="str">
        <f t="shared" si="5"/>
        <v>o</v>
      </c>
      <c r="H46" s="155" t="str">
        <f>IF(D46&lt;A42*10,"エラー",IF(D46&gt;A42*10+9,"エラー","o"))</f>
        <v>o</v>
      </c>
      <c r="K46" s="155" t="str">
        <f t="shared" si="36"/>
        <v>副将</v>
      </c>
      <c r="L46" s="155" t="str">
        <f>E46</f>
        <v>深町　弥生</v>
      </c>
      <c r="M46" s="120"/>
      <c r="N46" s="120">
        <v>2</v>
      </c>
      <c r="O46" s="155" t="str">
        <f t="shared" si="33"/>
        <v>廣岡　里穂</v>
      </c>
      <c r="P46" s="155" t="str">
        <f t="shared" si="33"/>
        <v>四将</v>
      </c>
      <c r="R46" s="143"/>
      <c r="S46" s="417"/>
      <c r="T46" s="417"/>
      <c r="U46" s="425"/>
      <c r="V46" s="153">
        <v>171</v>
      </c>
      <c r="W46" s="158" t="str">
        <f>VLOOKUP(V46,'マスター (2)'!$B$3:$E$200,3,FALSE)</f>
        <v>江口　真生</v>
      </c>
      <c r="X46" s="158" t="str">
        <f>VLOOKUP(V46,'マスター (2)'!$B$3:$E$200,2,FALSE)</f>
        <v>主将</v>
      </c>
      <c r="Y46" s="155" t="str">
        <f t="shared" si="7"/>
        <v>o</v>
      </c>
      <c r="Z46" s="155" t="str">
        <f>IF(V46&lt;S42*10,"エラー",IF(V46&gt;S42*10+9,"エラー","o"))</f>
        <v>o</v>
      </c>
      <c r="AC46" s="155" t="str">
        <f t="shared" si="37"/>
        <v>主将</v>
      </c>
      <c r="AD46" s="155" t="str">
        <f>W46</f>
        <v>江口　真生</v>
      </c>
      <c r="AE46" s="120"/>
      <c r="AF46" s="120">
        <v>5</v>
      </c>
      <c r="AG46" s="155" t="str">
        <f t="shared" si="34"/>
        <v>竹吉　優芽</v>
      </c>
      <c r="AH46" s="155" t="str">
        <f t="shared" si="34"/>
        <v>六将</v>
      </c>
      <c r="AJ46" s="146"/>
      <c r="AK46" s="417"/>
      <c r="AL46" s="417"/>
      <c r="AM46" s="425"/>
      <c r="AN46" s="153">
        <v>173</v>
      </c>
      <c r="AO46" s="158" t="str">
        <f>VLOOKUP(AN46,'マスター (2)'!$B$3:$E$200,3,FALSE)</f>
        <v>大久保玲奈</v>
      </c>
      <c r="AP46" s="158" t="str">
        <f>VLOOKUP(AN46,'マスター (2)'!$B$3:$E$200,2,FALSE)</f>
        <v>三将</v>
      </c>
      <c r="AQ46" s="155" t="str">
        <f t="shared" si="2"/>
        <v>o</v>
      </c>
      <c r="AR46" s="155" t="str">
        <f>IF(AN46&lt;AK42*10,"エラー",IF(AN46&gt;AK42*10+9,"エラー","o"))</f>
        <v>o</v>
      </c>
      <c r="AU46" s="155" t="str">
        <f t="shared" si="38"/>
        <v>三将</v>
      </c>
      <c r="AV46" s="155" t="str">
        <f>AO46</f>
        <v>大久保玲奈</v>
      </c>
      <c r="AW46" s="120">
        <v>3</v>
      </c>
      <c r="AX46" s="120"/>
      <c r="AY46" s="155" t="str">
        <f t="shared" si="35"/>
        <v>小山　実莉</v>
      </c>
      <c r="AZ46" s="155" t="str">
        <f t="shared" si="35"/>
        <v>三将</v>
      </c>
      <c r="BB46" s="149"/>
      <c r="BD46" s="188" t="str">
        <f>VLOOKUP(BE46,'マスター (2)'!D:E,2,FALSE)</f>
        <v>愛媛</v>
      </c>
      <c r="BE46" s="168" t="str">
        <f t="shared" si="14"/>
        <v>廣岡　里穂</v>
      </c>
      <c r="BF46" s="155"/>
      <c r="BG46" s="155" t="str">
        <f t="shared" si="10"/>
        <v>竹吉　優芽</v>
      </c>
      <c r="BH46" s="155"/>
      <c r="BI46" s="155" t="str">
        <f t="shared" si="11"/>
        <v>大久保玲奈</v>
      </c>
      <c r="BJ46" s="155"/>
      <c r="BK46">
        <f t="shared" si="12"/>
        <v>1</v>
      </c>
      <c r="BM46" s="155" t="str">
        <f t="shared" si="13"/>
        <v/>
      </c>
      <c r="BN46" s="155" t="e">
        <f>VLOOKUP(BM46,'マスター (2)'!D:E,2,FALSE)</f>
        <v>#N/A</v>
      </c>
      <c r="BO46">
        <f>IF(BM46="",0,_xlfn.XLOOKUP(BM46,'マスター (2)'!$D$3:$D$168,'マスター (2)'!$B$3:$B$168,"",0,1))</f>
        <v>0</v>
      </c>
      <c r="BQ46" s="155" t="str">
        <v/>
      </c>
      <c r="BR46" s="155" t="e">
        <v>#N/A</v>
      </c>
      <c r="BS46" s="155">
        <v>0</v>
      </c>
    </row>
    <row r="47" spans="1:71">
      <c r="A47" s="417">
        <f>VLOOKUP(C47,'マスター (2)'!$K:$M,2,FALSE)</f>
        <v>24</v>
      </c>
      <c r="B47" s="417" t="str">
        <f>VLOOKUP(C47,'マスター (2)'!$K:$M,3,FALSE)</f>
        <v>愛媛</v>
      </c>
      <c r="C47" s="420" t="s">
        <v>356</v>
      </c>
      <c r="D47" s="153">
        <v>243</v>
      </c>
      <c r="E47" s="155" t="str">
        <f>VLOOKUP(D47,'マスター (2)'!$B$3:$E$200,3,FALSE)</f>
        <v>鎌田　凪咲</v>
      </c>
      <c r="F47" s="155" t="str">
        <f>VLOOKUP(D47,'マスター (2)'!$B$3:$E$200,2,FALSE)</f>
        <v>三将</v>
      </c>
      <c r="G47" s="155" t="str">
        <f t="shared" si="5"/>
        <v>o</v>
      </c>
      <c r="H47" s="155" t="str">
        <f>IF(D47&lt;A47*10,"エラー",IF(D47&gt;A47*10+9,"エラー","o"))</f>
        <v>o</v>
      </c>
      <c r="R47" s="143"/>
      <c r="S47" s="417">
        <f>VLOOKUP(U47,'マスター (2)'!$K:$M,2,FALSE)</f>
        <v>6</v>
      </c>
      <c r="T47" s="417" t="str">
        <f>VLOOKUP(U47,'マスター (2)'!$K:$M,3,FALSE)</f>
        <v>群馬</v>
      </c>
      <c r="U47" s="420" t="s">
        <v>500</v>
      </c>
      <c r="V47" s="153">
        <v>61</v>
      </c>
      <c r="W47" s="155" t="str">
        <f>VLOOKUP(V47,'マスター (2)'!$B$3:$E$200,3,FALSE)</f>
        <v>猪熊　咲来</v>
      </c>
      <c r="X47" s="155" t="str">
        <f>VLOOKUP(V47,'マスター (2)'!$B$3:$E$200,2,FALSE)</f>
        <v>主将</v>
      </c>
      <c r="Y47" s="155" t="str">
        <f t="shared" si="7"/>
        <v>o</v>
      </c>
      <c r="Z47" s="155" t="str">
        <f>IF(V47&lt;S47*10,"エラー",IF(V47&gt;S47*10+9,"エラー","o"))</f>
        <v>o</v>
      </c>
      <c r="AJ47" s="146"/>
      <c r="AK47" s="417">
        <f>VLOOKUP(AM47,'マスター (2)'!$K:$M,2,FALSE)</f>
        <v>8</v>
      </c>
      <c r="AL47" s="417" t="str">
        <f>VLOOKUP(AM47,'マスター (2)'!$K:$M,3,FALSE)</f>
        <v>千葉</v>
      </c>
      <c r="AM47" s="420" t="s">
        <v>501</v>
      </c>
      <c r="AN47" s="153">
        <v>84</v>
      </c>
      <c r="AO47" s="155" t="str">
        <f>VLOOKUP(AN47,'マスター (2)'!$B$3:$E$200,3,FALSE)</f>
        <v>前田　華奈</v>
      </c>
      <c r="AP47" s="155" t="str">
        <f>VLOOKUP(AN47,'マスター (2)'!$B$3:$E$200,2,FALSE)</f>
        <v>四将</v>
      </c>
      <c r="AQ47" s="155" t="str">
        <f t="shared" si="2"/>
        <v>o</v>
      </c>
      <c r="AR47" s="155" t="str">
        <f>IF(AN47&lt;AK47*10,"エラー",IF(AN47&gt;AK47*10+9,"エラー","o"))</f>
        <v>o</v>
      </c>
      <c r="BB47" s="149"/>
      <c r="BD47" s="188" t="e">
        <f>VLOOKUP(BE47,'マスター (2)'!D:E,2,FALSE)</f>
        <v>#N/A</v>
      </c>
      <c r="BE47" s="168" t="str">
        <f t="shared" si="14"/>
        <v/>
      </c>
      <c r="BF47" s="155"/>
      <c r="BG47" s="155" t="str">
        <f t="shared" si="10"/>
        <v/>
      </c>
      <c r="BH47" s="155"/>
      <c r="BI47" s="155" t="str">
        <f t="shared" si="11"/>
        <v/>
      </c>
      <c r="BJ47" s="155"/>
      <c r="BK47">
        <f t="shared" si="12"/>
        <v>6291264</v>
      </c>
      <c r="BM47" s="155" t="str">
        <f t="shared" si="13"/>
        <v/>
      </c>
      <c r="BN47" s="155" t="e">
        <f>VLOOKUP(BM47,'マスター (2)'!D:E,2,FALSE)</f>
        <v>#N/A</v>
      </c>
      <c r="BO47">
        <f>IF(BM47="",0,_xlfn.XLOOKUP(BM47,'マスター (2)'!$D$3:$D$168,'マスター (2)'!$B$3:$B$168,"",0,1))</f>
        <v>0</v>
      </c>
      <c r="BQ47" s="155" t="str">
        <v/>
      </c>
      <c r="BR47" s="155" t="e">
        <v>#N/A</v>
      </c>
      <c r="BS47" s="155">
        <v>0</v>
      </c>
    </row>
    <row r="48" spans="1:71">
      <c r="A48" s="417"/>
      <c r="B48" s="417"/>
      <c r="C48" s="420"/>
      <c r="D48" s="153">
        <v>246</v>
      </c>
      <c r="E48" s="155" t="str">
        <f>VLOOKUP(D48,'マスター (2)'!$B$3:$E$200,3,FALSE)</f>
        <v>浅井　　好</v>
      </c>
      <c r="F48" s="155" t="str">
        <f>VLOOKUP(D48,'マスター (2)'!$B$3:$E$200,2,FALSE)</f>
        <v>六将</v>
      </c>
      <c r="G48" s="155" t="str">
        <f t="shared" si="5"/>
        <v>o</v>
      </c>
      <c r="H48" s="155" t="str">
        <f>IF(D48&lt;A47*10,"エラー",IF(D48&gt;A47*10+9,"エラー","o"))</f>
        <v>o</v>
      </c>
      <c r="R48" s="143"/>
      <c r="S48" s="417"/>
      <c r="T48" s="417"/>
      <c r="U48" s="420"/>
      <c r="V48" s="153">
        <v>64</v>
      </c>
      <c r="W48" s="155" t="str">
        <f>VLOOKUP(V48,'マスター (2)'!$B$3:$E$200,3,FALSE)</f>
        <v>植原　大貴</v>
      </c>
      <c r="X48" s="155" t="str">
        <f>VLOOKUP(V48,'マスター (2)'!$B$3:$E$200,2,FALSE)</f>
        <v>四将</v>
      </c>
      <c r="Y48" s="155" t="str">
        <f t="shared" si="7"/>
        <v>o</v>
      </c>
      <c r="Z48" s="155" t="str">
        <f>IF(V48&lt;S47*10,"エラー",IF(V48&gt;S47*10+9,"エラー","o"))</f>
        <v>o</v>
      </c>
      <c r="AJ48" s="146"/>
      <c r="AK48" s="417"/>
      <c r="AL48" s="417"/>
      <c r="AM48" s="420"/>
      <c r="AN48" s="153">
        <v>87</v>
      </c>
      <c r="AO48" s="155" t="str">
        <f>VLOOKUP(AN48,'マスター (2)'!$B$3:$E$200,3,FALSE)</f>
        <v>髙下　彩乃</v>
      </c>
      <c r="AP48" s="155" t="str">
        <f>VLOOKUP(AN48,'マスター (2)'!$B$3:$E$200,2,FALSE)</f>
        <v>七将</v>
      </c>
      <c r="AQ48" s="155" t="str">
        <f t="shared" si="2"/>
        <v>o</v>
      </c>
      <c r="AR48" s="155" t="str">
        <f>IF(AN48&lt;AK47*10,"エラー",IF(AN48&gt;AK47*10+9,"エラー","o"))</f>
        <v>o</v>
      </c>
      <c r="BB48" s="149"/>
      <c r="BD48" s="188" t="e">
        <f>VLOOKUP(BE48,'マスター (2)'!D:E,2,FALSE)</f>
        <v>#N/A</v>
      </c>
      <c r="BE48" s="168" t="str">
        <f t="shared" si="14"/>
        <v/>
      </c>
      <c r="BF48" s="155"/>
      <c r="BG48" s="155" t="str">
        <f t="shared" si="10"/>
        <v/>
      </c>
      <c r="BH48" s="155"/>
      <c r="BI48" s="155" t="str">
        <f t="shared" si="11"/>
        <v/>
      </c>
      <c r="BJ48" s="155"/>
      <c r="BK48">
        <f t="shared" si="12"/>
        <v>6291264</v>
      </c>
      <c r="BM48" s="155" t="str">
        <f t="shared" si="13"/>
        <v/>
      </c>
      <c r="BN48" s="155" t="e">
        <f>VLOOKUP(BM48,'マスター (2)'!D:E,2,FALSE)</f>
        <v>#N/A</v>
      </c>
      <c r="BO48">
        <f>IF(BM48="",0,_xlfn.XLOOKUP(BM48,'マスター (2)'!$D$3:$D$168,'マスター (2)'!$B$3:$B$168,"",0,1))</f>
        <v>0</v>
      </c>
      <c r="BQ48" s="155" t="str">
        <v/>
      </c>
      <c r="BR48" s="155" t="e">
        <v>#N/A</v>
      </c>
      <c r="BS48" s="155">
        <v>0</v>
      </c>
    </row>
    <row r="49" spans="1:71">
      <c r="A49" s="417"/>
      <c r="B49" s="417"/>
      <c r="C49" s="420"/>
      <c r="D49" s="153">
        <v>241</v>
      </c>
      <c r="E49" s="155" t="str">
        <f>VLOOKUP(D49,'マスター (2)'!$B$3:$E$200,3,FALSE)</f>
        <v>児玉　凜子</v>
      </c>
      <c r="F49" s="155" t="str">
        <f>VLOOKUP(D49,'マスター (2)'!$B$3:$E$200,2,FALSE)</f>
        <v>主将</v>
      </c>
      <c r="G49" s="155" t="str">
        <f t="shared" si="5"/>
        <v>o</v>
      </c>
      <c r="H49" s="155" t="str">
        <f>IF(D49&lt;A47*10,"エラー",IF(D49&gt;A47*10+9,"エラー","o"))</f>
        <v>o</v>
      </c>
      <c r="R49" s="143"/>
      <c r="S49" s="417"/>
      <c r="T49" s="417"/>
      <c r="U49" s="420"/>
      <c r="V49" s="153">
        <v>62</v>
      </c>
      <c r="W49" s="155" t="str">
        <f>VLOOKUP(V49,'マスター (2)'!$B$3:$E$200,3,FALSE)</f>
        <v>神宮　明理</v>
      </c>
      <c r="X49" s="155" t="str">
        <f>VLOOKUP(V49,'マスター (2)'!$B$3:$E$200,2,FALSE)</f>
        <v>副将</v>
      </c>
      <c r="Y49" s="155" t="str">
        <f t="shared" si="7"/>
        <v>o</v>
      </c>
      <c r="Z49" s="155" t="str">
        <f>IF(V49&lt;S47*10,"エラー",IF(V49&gt;S47*10+9,"エラー","o"))</f>
        <v>o</v>
      </c>
      <c r="AJ49" s="146"/>
      <c r="AK49" s="417"/>
      <c r="AL49" s="417"/>
      <c r="AM49" s="420"/>
      <c r="AN49" s="153">
        <v>82</v>
      </c>
      <c r="AO49" s="155" t="str">
        <f>VLOOKUP(AN49,'マスター (2)'!$B$3:$E$200,3,FALSE)</f>
        <v>木内　　希</v>
      </c>
      <c r="AP49" s="155" t="str">
        <f>VLOOKUP(AN49,'マスター (2)'!$B$3:$E$200,2,FALSE)</f>
        <v>副将</v>
      </c>
      <c r="AQ49" s="155" t="str">
        <f t="shared" si="2"/>
        <v>o</v>
      </c>
      <c r="AR49" s="155" t="str">
        <f>IF(AN49&lt;AK47*10,"エラー",IF(AN49&gt;AK47*10+9,"エラー","o"))</f>
        <v>o</v>
      </c>
      <c r="BB49" s="149"/>
      <c r="BD49" s="188" t="e">
        <f>VLOOKUP(BE49,'マスター (2)'!D:E,2,FALSE)</f>
        <v>#N/A</v>
      </c>
      <c r="BE49" s="168" t="str">
        <f t="shared" si="14"/>
        <v/>
      </c>
      <c r="BF49" s="155"/>
      <c r="BG49" s="155" t="str">
        <f t="shared" si="10"/>
        <v/>
      </c>
      <c r="BH49" s="155"/>
      <c r="BI49" s="155" t="str">
        <f t="shared" si="11"/>
        <v/>
      </c>
      <c r="BJ49" s="155"/>
      <c r="BK49">
        <f t="shared" si="12"/>
        <v>6291264</v>
      </c>
      <c r="BM49" s="155" t="str">
        <f t="shared" si="13"/>
        <v/>
      </c>
      <c r="BN49" s="155" t="e">
        <f>VLOOKUP(BM49,'マスター (2)'!D:E,2,FALSE)</f>
        <v>#N/A</v>
      </c>
      <c r="BO49">
        <f>IF(BM49="",0,_xlfn.XLOOKUP(BM49,'マスター (2)'!$D$3:$D$168,'マスター (2)'!$B$3:$B$168,"",0,1))</f>
        <v>0</v>
      </c>
      <c r="BQ49" s="155" t="str">
        <v/>
      </c>
      <c r="BR49" s="155" t="e">
        <v>#N/A</v>
      </c>
      <c r="BS49" s="155">
        <v>0</v>
      </c>
    </row>
    <row r="50" spans="1:71">
      <c r="A50" s="417"/>
      <c r="B50" s="417"/>
      <c r="C50" s="420"/>
      <c r="D50" s="153">
        <v>242</v>
      </c>
      <c r="E50" s="155" t="str">
        <f>VLOOKUP(D50,'マスター (2)'!$B$3:$E$200,3,FALSE)</f>
        <v>賀谷　　葵</v>
      </c>
      <c r="F50" s="155" t="str">
        <f>VLOOKUP(D50,'マスター (2)'!$B$3:$E$200,2,FALSE)</f>
        <v>副将</v>
      </c>
      <c r="G50" s="155" t="str">
        <f t="shared" si="5"/>
        <v>o</v>
      </c>
      <c r="H50" s="155" t="str">
        <f>IF(D50&lt;A47*10,"エラー",IF(D50&gt;A47*10+9,"エラー","o"))</f>
        <v>o</v>
      </c>
      <c r="R50" s="143"/>
      <c r="S50" s="417"/>
      <c r="T50" s="417"/>
      <c r="U50" s="420"/>
      <c r="V50" s="153">
        <v>67</v>
      </c>
      <c r="W50" s="155" t="str">
        <f>VLOOKUP(V50,'マスター (2)'!$B$3:$E$200,3,FALSE)</f>
        <v>木暮　陸斗</v>
      </c>
      <c r="X50" s="155" t="str">
        <f>VLOOKUP(V50,'マスター (2)'!$B$3:$E$200,2,FALSE)</f>
        <v>七将</v>
      </c>
      <c r="Y50" s="155" t="str">
        <f t="shared" si="7"/>
        <v>o</v>
      </c>
      <c r="Z50" s="155" t="str">
        <f>IF(V50&lt;S47*10,"エラー",IF(V50&gt;S47*10+9,"エラー","o"))</f>
        <v>o</v>
      </c>
      <c r="AJ50" s="146"/>
      <c r="AK50" s="417"/>
      <c r="AL50" s="417"/>
      <c r="AM50" s="420"/>
      <c r="AN50" s="153">
        <v>81</v>
      </c>
      <c r="AO50" s="155" t="str">
        <f>VLOOKUP(AN50,'マスター (2)'!$B$3:$E$200,3,FALSE)</f>
        <v>千葉　　楓</v>
      </c>
      <c r="AP50" s="155" t="str">
        <f>VLOOKUP(AN50,'マスター (2)'!$B$3:$E$200,2,FALSE)</f>
        <v>主将</v>
      </c>
      <c r="AQ50" s="155" t="str">
        <f t="shared" si="2"/>
        <v>o</v>
      </c>
      <c r="AR50" s="155" t="str">
        <f>IF(AN50&lt;AK47*10,"エラー",IF(AN50&gt;AK47*10+9,"エラー","o"))</f>
        <v>o</v>
      </c>
      <c r="BB50" s="149"/>
      <c r="BD50" s="188" t="e">
        <f>VLOOKUP(BE50,'マスター (2)'!D:E,2,FALSE)</f>
        <v>#N/A</v>
      </c>
      <c r="BE50" s="168" t="str">
        <f t="shared" si="14"/>
        <v/>
      </c>
      <c r="BF50" s="155"/>
      <c r="BG50" s="155" t="str">
        <f t="shared" si="10"/>
        <v/>
      </c>
      <c r="BH50" s="155"/>
      <c r="BI50" s="155" t="str">
        <f t="shared" si="11"/>
        <v/>
      </c>
      <c r="BJ50" s="155"/>
      <c r="BK50">
        <f t="shared" si="12"/>
        <v>6291264</v>
      </c>
      <c r="BM50" s="155" t="str">
        <f t="shared" si="13"/>
        <v/>
      </c>
      <c r="BN50" s="155" t="e">
        <f>VLOOKUP(BM50,'マスター (2)'!D:E,2,FALSE)</f>
        <v>#N/A</v>
      </c>
      <c r="BO50">
        <f>IF(BM50="",0,_xlfn.XLOOKUP(BM50,'マスター (2)'!$D$3:$D$168,'マスター (2)'!$B$3:$B$168,"",0,1))</f>
        <v>0</v>
      </c>
      <c r="BQ50" s="155" t="str">
        <v/>
      </c>
      <c r="BR50" s="155" t="e">
        <v>#N/A</v>
      </c>
      <c r="BS50" s="155">
        <v>0</v>
      </c>
    </row>
    <row r="51" spans="1:71" ht="19" thickBot="1">
      <c r="A51" s="417"/>
      <c r="B51" s="417"/>
      <c r="C51" s="421"/>
      <c r="D51" s="153">
        <v>244</v>
      </c>
      <c r="E51" s="155" t="str">
        <f>VLOOKUP(D51,'マスター (2)'!$B$3:$E$200,3,FALSE)</f>
        <v>廣岡　里穂</v>
      </c>
      <c r="F51" s="155" t="str">
        <f>VLOOKUP(D51,'マスター (2)'!$B$3:$E$200,2,FALSE)</f>
        <v>四将</v>
      </c>
      <c r="G51" s="155" t="str">
        <f t="shared" si="5"/>
        <v>o</v>
      </c>
      <c r="H51" s="155" t="str">
        <f>IF(D51&lt;A47*10,"エラー",IF(D51&gt;A47*10+9,"エラー","o"))</f>
        <v>o</v>
      </c>
      <c r="K51" t="str">
        <f>B52</f>
        <v>群馬</v>
      </c>
      <c r="O51" t="str">
        <f>B57</f>
        <v>千葉</v>
      </c>
      <c r="R51" s="143"/>
      <c r="S51" s="417"/>
      <c r="T51" s="417"/>
      <c r="U51" s="421"/>
      <c r="V51" s="153">
        <v>66</v>
      </c>
      <c r="W51" s="155" t="str">
        <f>VLOOKUP(V51,'マスター (2)'!$B$3:$E$200,3,FALSE)</f>
        <v>竹吉　優芽</v>
      </c>
      <c r="X51" s="155" t="str">
        <f>VLOOKUP(V51,'マスター (2)'!$B$3:$E$200,2,FALSE)</f>
        <v>六将</v>
      </c>
      <c r="Y51" s="155" t="str">
        <f t="shared" si="7"/>
        <v>o</v>
      </c>
      <c r="Z51" s="155" t="str">
        <f>IF(V51&lt;S47*10,"エラー",IF(V51&gt;S47*10+9,"エラー","o"))</f>
        <v>o</v>
      </c>
      <c r="AC51" t="str">
        <f>T52</f>
        <v>愛媛</v>
      </c>
      <c r="AG51" t="str">
        <f>T57</f>
        <v>千葉</v>
      </c>
      <c r="AJ51" s="146"/>
      <c r="AK51" s="417"/>
      <c r="AL51" s="417"/>
      <c r="AM51" s="421"/>
      <c r="AN51" s="153">
        <v>83</v>
      </c>
      <c r="AO51" s="155" t="str">
        <f>VLOOKUP(AN51,'マスター (2)'!$B$3:$E$200,3,FALSE)</f>
        <v>小山　実莉</v>
      </c>
      <c r="AP51" s="155" t="str">
        <f>VLOOKUP(AN51,'マスター (2)'!$B$3:$E$200,2,FALSE)</f>
        <v>三将</v>
      </c>
      <c r="AQ51" s="155" t="str">
        <f t="shared" si="2"/>
        <v>o</v>
      </c>
      <c r="AR51" s="155" t="str">
        <f>IF(AN51&lt;AK47*10,"エラー",IF(AN51&gt;AK47*10+9,"エラー","o"))</f>
        <v>o</v>
      </c>
      <c r="AU51" t="str">
        <f>AL52</f>
        <v>愛媛</v>
      </c>
      <c r="AY51" t="str">
        <f>AL57</f>
        <v>群馬</v>
      </c>
      <c r="BB51" s="149"/>
      <c r="BD51" s="188" t="e">
        <f>VLOOKUP(BE51,'マスター (2)'!D:E,2,FALSE)</f>
        <v>#N/A</v>
      </c>
      <c r="BE51" s="168" t="str">
        <f t="shared" si="14"/>
        <v/>
      </c>
      <c r="BF51" s="155"/>
      <c r="BG51" s="155" t="str">
        <f t="shared" si="10"/>
        <v/>
      </c>
      <c r="BH51" s="155"/>
      <c r="BI51" s="155" t="str">
        <f t="shared" si="11"/>
        <v/>
      </c>
      <c r="BJ51" s="155"/>
      <c r="BK51">
        <f t="shared" si="12"/>
        <v>6291264</v>
      </c>
      <c r="BM51" s="155" t="str">
        <f t="shared" si="13"/>
        <v/>
      </c>
      <c r="BN51" s="155" t="e">
        <f>VLOOKUP(BM51,'マスター (2)'!D:E,2,FALSE)</f>
        <v>#N/A</v>
      </c>
      <c r="BO51">
        <f>IF(BM51="",0,_xlfn.XLOOKUP(BM51,'マスター (2)'!$D$3:$D$168,'マスター (2)'!$B$3:$B$168,"",0,1))</f>
        <v>0</v>
      </c>
      <c r="BQ51" s="155" t="str">
        <v/>
      </c>
      <c r="BR51" s="155" t="e">
        <v>#N/A</v>
      </c>
      <c r="BS51" s="155">
        <v>0</v>
      </c>
    </row>
    <row r="52" spans="1:71">
      <c r="A52" s="417">
        <f>VLOOKUP(C52,'マスター (2)'!$K:$M,2,FALSE)</f>
        <v>6</v>
      </c>
      <c r="B52" s="417" t="str">
        <f>VLOOKUP(C52,'マスター (2)'!$K:$M,3,FALSE)</f>
        <v>群馬</v>
      </c>
      <c r="C52" s="424" t="s">
        <v>500</v>
      </c>
      <c r="D52" s="153">
        <v>62</v>
      </c>
      <c r="E52" s="158" t="str">
        <f>VLOOKUP(D52,'マスター (2)'!$B$3:$E$200,3,FALSE)</f>
        <v>神宮　明理</v>
      </c>
      <c r="F52" s="158" t="str">
        <f>VLOOKUP(D52,'マスター (2)'!$B$3:$E$200,2,FALSE)</f>
        <v>副将</v>
      </c>
      <c r="G52" s="155" t="str">
        <f t="shared" si="5"/>
        <v>o</v>
      </c>
      <c r="H52" s="155" t="str">
        <f>IF(D52&lt;A52*10,"エラー",IF(D52&gt;A52*10+9,"エラー","o"))</f>
        <v>o</v>
      </c>
      <c r="K52" s="155" t="str">
        <f>F52</f>
        <v>副将</v>
      </c>
      <c r="L52" s="155" t="str">
        <f>E52</f>
        <v>神宮　明理</v>
      </c>
      <c r="M52" s="120">
        <v>9</v>
      </c>
      <c r="N52" s="120"/>
      <c r="O52" s="155" t="str">
        <f t="shared" ref="O52:P56" si="39">E57</f>
        <v>小山　実莉</v>
      </c>
      <c r="P52" s="155" t="str">
        <f t="shared" si="39"/>
        <v>三将</v>
      </c>
      <c r="R52" s="143"/>
      <c r="S52" s="417">
        <f>VLOOKUP(U52,'マスター (2)'!$K:$M,2,FALSE)</f>
        <v>24</v>
      </c>
      <c r="T52" s="417" t="str">
        <f>VLOOKUP(U52,'マスター (2)'!$K:$M,3,FALSE)</f>
        <v>愛媛</v>
      </c>
      <c r="U52" s="424" t="s">
        <v>356</v>
      </c>
      <c r="V52" s="153">
        <v>246</v>
      </c>
      <c r="W52" s="158" t="str">
        <f>VLOOKUP(V52,'マスター (2)'!$B$3:$E$200,3,FALSE)</f>
        <v>浅井　　好</v>
      </c>
      <c r="X52" s="158" t="str">
        <f>VLOOKUP(V52,'マスター (2)'!$B$3:$E$200,2,FALSE)</f>
        <v>六将</v>
      </c>
      <c r="Y52" s="155" t="str">
        <f t="shared" si="7"/>
        <v>o</v>
      </c>
      <c r="Z52" s="155" t="str">
        <f>IF(V52&lt;S52*10,"エラー",IF(V52&gt;S52*10+9,"エラー","o"))</f>
        <v>o</v>
      </c>
      <c r="AC52" s="155" t="str">
        <f>X52</f>
        <v>六将</v>
      </c>
      <c r="AD52" s="155" t="str">
        <f>W52</f>
        <v>浅井　　好</v>
      </c>
      <c r="AE52" s="120">
        <v>5</v>
      </c>
      <c r="AF52" s="120"/>
      <c r="AG52" s="155" t="str">
        <f t="shared" ref="AG52:AH56" si="40">W57</f>
        <v>竹田　洸希</v>
      </c>
      <c r="AH52" s="155" t="str">
        <f t="shared" si="40"/>
        <v>五将</v>
      </c>
      <c r="AJ52" s="146"/>
      <c r="AK52" s="417">
        <f>VLOOKUP(AM52,'マスター (2)'!$K:$M,2,FALSE)</f>
        <v>24</v>
      </c>
      <c r="AL52" s="417" t="str">
        <f>VLOOKUP(AM52,'マスター (2)'!$K:$M,3,FALSE)</f>
        <v>愛媛</v>
      </c>
      <c r="AM52" s="424" t="s">
        <v>356</v>
      </c>
      <c r="AN52" s="153">
        <v>242</v>
      </c>
      <c r="AO52" s="158" t="str">
        <f>VLOOKUP(AN52,'マスター (2)'!$B$3:$E$200,3,FALSE)</f>
        <v>賀谷　　葵</v>
      </c>
      <c r="AP52" s="158" t="str">
        <f>VLOOKUP(AN52,'マスター (2)'!$B$3:$E$200,2,FALSE)</f>
        <v>副将</v>
      </c>
      <c r="AQ52" s="155" t="str">
        <f t="shared" si="2"/>
        <v>o</v>
      </c>
      <c r="AR52" s="155" t="str">
        <f>IF(AN52&lt;AK52*10,"エラー",IF(AN52&gt;AK52*10+9,"エラー","o"))</f>
        <v>o</v>
      </c>
      <c r="AU52" s="155" t="str">
        <f>AP52</f>
        <v>副将</v>
      </c>
      <c r="AV52" s="155" t="str">
        <f>AO52</f>
        <v>賀谷　　葵</v>
      </c>
      <c r="AW52" s="120"/>
      <c r="AX52" s="120">
        <v>2</v>
      </c>
      <c r="AY52" s="155" t="str">
        <f t="shared" ref="AY52:AZ56" si="41">AO57</f>
        <v>竹吉　優芽</v>
      </c>
      <c r="AZ52" s="155" t="str">
        <f t="shared" si="41"/>
        <v>六将</v>
      </c>
      <c r="BB52" s="149"/>
      <c r="BD52" s="188" t="str">
        <f>VLOOKUP(BE52,'マスター (2)'!D:E,2,FALSE)</f>
        <v>群馬</v>
      </c>
      <c r="BE52" s="168" t="str">
        <f t="shared" si="14"/>
        <v>神宮　明理</v>
      </c>
      <c r="BF52" s="155"/>
      <c r="BG52" s="155" t="str">
        <f t="shared" si="10"/>
        <v>浅井　　好</v>
      </c>
      <c r="BH52" s="155"/>
      <c r="BI52" s="155" t="str">
        <f t="shared" si="11"/>
        <v>竹吉　優芽</v>
      </c>
      <c r="BJ52" s="155"/>
      <c r="BK52">
        <f t="shared" si="12"/>
        <v>3</v>
      </c>
      <c r="BM52" s="155" t="str">
        <f t="shared" si="13"/>
        <v>神宮　明理</v>
      </c>
      <c r="BN52" s="155" t="str">
        <f>VLOOKUP(BM52,'マスター (2)'!D:E,2,FALSE)</f>
        <v>群馬</v>
      </c>
      <c r="BO52">
        <f>IF(BM52="",0,_xlfn.XLOOKUP(BM52,'マスター (2)'!$D$3:$D$168,'マスター (2)'!$B$3:$B$168,"",0,1))</f>
        <v>62</v>
      </c>
      <c r="BQ52" s="155" t="str">
        <v/>
      </c>
      <c r="BR52" s="155" t="e">
        <v>#N/A</v>
      </c>
      <c r="BS52" s="155">
        <v>0</v>
      </c>
    </row>
    <row r="53" spans="1:71">
      <c r="A53" s="417"/>
      <c r="B53" s="417"/>
      <c r="C53" s="425"/>
      <c r="D53" s="153">
        <v>65</v>
      </c>
      <c r="E53" s="158" t="str">
        <f>VLOOKUP(D53,'マスター (2)'!$B$3:$E$200,3,FALSE)</f>
        <v>内田　唯葉</v>
      </c>
      <c r="F53" s="158" t="str">
        <f>VLOOKUP(D53,'マスター (2)'!$B$3:$E$200,2,FALSE)</f>
        <v>五将</v>
      </c>
      <c r="G53" s="155" t="str">
        <f t="shared" si="5"/>
        <v>o</v>
      </c>
      <c r="H53" s="155" t="str">
        <f>IF(D53&lt;A52*10,"エラー",IF(D53&gt;A52*10+9,"エラー","o"))</f>
        <v>o</v>
      </c>
      <c r="K53" s="155" t="str">
        <f t="shared" ref="K53:K56" si="42">F53</f>
        <v>五将</v>
      </c>
      <c r="L53" s="155" t="str">
        <f>E53</f>
        <v>内田　唯葉</v>
      </c>
      <c r="M53" s="120"/>
      <c r="N53" s="120">
        <v>14</v>
      </c>
      <c r="O53" s="155" t="str">
        <f t="shared" si="39"/>
        <v>竹田　洸希</v>
      </c>
      <c r="P53" s="155" t="str">
        <f t="shared" si="39"/>
        <v>五将</v>
      </c>
      <c r="R53" s="143"/>
      <c r="S53" s="417"/>
      <c r="T53" s="417"/>
      <c r="U53" s="425"/>
      <c r="V53" s="153">
        <v>245</v>
      </c>
      <c r="W53" s="158" t="str">
        <f>VLOOKUP(V53,'マスター (2)'!$B$3:$E$200,3,FALSE)</f>
        <v>穐吉佳乃子</v>
      </c>
      <c r="X53" s="158" t="str">
        <f>VLOOKUP(V53,'マスター (2)'!$B$3:$E$200,2,FALSE)</f>
        <v>五将</v>
      </c>
      <c r="Y53" s="155" t="str">
        <f t="shared" si="7"/>
        <v>o</v>
      </c>
      <c r="Z53" s="155" t="str">
        <f>IF(V53&lt;S52*10,"エラー",IF(V53&gt;S52*10+9,"エラー","o"))</f>
        <v>o</v>
      </c>
      <c r="AC53" s="155" t="str">
        <f t="shared" ref="AC53:AC56" si="43">X53</f>
        <v>五将</v>
      </c>
      <c r="AD53" s="155" t="str">
        <f>W53</f>
        <v>穐吉佳乃子</v>
      </c>
      <c r="AE53" s="120"/>
      <c r="AF53" s="120">
        <v>15</v>
      </c>
      <c r="AG53" s="155" t="str">
        <f t="shared" si="40"/>
        <v>小山　実莉</v>
      </c>
      <c r="AH53" s="155" t="str">
        <f t="shared" si="40"/>
        <v>三将</v>
      </c>
      <c r="AJ53" s="146"/>
      <c r="AK53" s="417"/>
      <c r="AL53" s="417"/>
      <c r="AM53" s="425"/>
      <c r="AN53" s="153">
        <v>241</v>
      </c>
      <c r="AO53" s="158" t="str">
        <f>VLOOKUP(AN53,'マスター (2)'!$B$3:$E$200,3,FALSE)</f>
        <v>児玉　凜子</v>
      </c>
      <c r="AP53" s="158" t="str">
        <f>VLOOKUP(AN53,'マスター (2)'!$B$3:$E$200,2,FALSE)</f>
        <v>主将</v>
      </c>
      <c r="AQ53" s="155" t="str">
        <f t="shared" si="2"/>
        <v>o</v>
      </c>
      <c r="AR53" s="155" t="str">
        <f>IF(AN53&lt;AK52*10,"エラー",IF(AN53&gt;AK52*10+9,"エラー","o"))</f>
        <v>o</v>
      </c>
      <c r="AU53" s="155" t="str">
        <f t="shared" ref="AU53:AU56" si="44">AP53</f>
        <v>主将</v>
      </c>
      <c r="AV53" s="155" t="str">
        <f>AO53</f>
        <v>児玉　凜子</v>
      </c>
      <c r="AW53" s="120">
        <v>13</v>
      </c>
      <c r="AX53" s="120"/>
      <c r="AY53" s="155" t="str">
        <f t="shared" si="41"/>
        <v>猪熊　咲来</v>
      </c>
      <c r="AZ53" s="155" t="str">
        <f t="shared" si="41"/>
        <v>主将</v>
      </c>
      <c r="BB53" s="149"/>
      <c r="BD53" s="188" t="str">
        <f>VLOOKUP(BE53,'マスター (2)'!D:E,2,FALSE)</f>
        <v>千葉</v>
      </c>
      <c r="BE53" s="168" t="str">
        <f t="shared" si="14"/>
        <v>竹田　洸希</v>
      </c>
      <c r="BF53" s="155"/>
      <c r="BG53" s="155" t="str">
        <f t="shared" si="10"/>
        <v>小山　実莉</v>
      </c>
      <c r="BH53" s="155"/>
      <c r="BI53" s="155" t="str">
        <f t="shared" si="11"/>
        <v>児玉　凜子</v>
      </c>
      <c r="BJ53" s="155"/>
      <c r="BK53">
        <f t="shared" si="12"/>
        <v>1</v>
      </c>
      <c r="BM53" s="155" t="str">
        <f t="shared" si="13"/>
        <v/>
      </c>
      <c r="BN53" s="155" t="e">
        <f>VLOOKUP(BM53,'マスター (2)'!D:E,2,FALSE)</f>
        <v>#N/A</v>
      </c>
      <c r="BO53">
        <f>IF(BM53="",0,_xlfn.XLOOKUP(BM53,'マスター (2)'!$D$3:$D$168,'マスター (2)'!$B$3:$B$168,"",0,1))</f>
        <v>0</v>
      </c>
      <c r="BQ53" s="155" t="str">
        <v/>
      </c>
      <c r="BR53" s="155" t="e">
        <v>#N/A</v>
      </c>
      <c r="BS53" s="155">
        <v>0</v>
      </c>
    </row>
    <row r="54" spans="1:71">
      <c r="A54" s="417"/>
      <c r="B54" s="417"/>
      <c r="C54" s="425"/>
      <c r="D54" s="153">
        <v>64</v>
      </c>
      <c r="E54" s="158" t="str">
        <f>VLOOKUP(D54,'マスター (2)'!$B$3:$E$200,3,FALSE)</f>
        <v>植原　大貴</v>
      </c>
      <c r="F54" s="158" t="str">
        <f>VLOOKUP(D54,'マスター (2)'!$B$3:$E$200,2,FALSE)</f>
        <v>四将</v>
      </c>
      <c r="G54" s="155" t="str">
        <f t="shared" si="5"/>
        <v>o</v>
      </c>
      <c r="H54" s="155" t="str">
        <f>IF(D54&lt;A52*10,"エラー",IF(D54&gt;A52*10+9,"エラー","o"))</f>
        <v>o</v>
      </c>
      <c r="K54" s="155" t="str">
        <f t="shared" si="42"/>
        <v>四将</v>
      </c>
      <c r="L54" s="155" t="str">
        <f>E54</f>
        <v>植原　大貴</v>
      </c>
      <c r="M54" s="120">
        <v>3</v>
      </c>
      <c r="N54" s="120"/>
      <c r="O54" s="155" t="str">
        <f t="shared" si="39"/>
        <v>前田　華奈</v>
      </c>
      <c r="P54" s="155" t="str">
        <f t="shared" si="39"/>
        <v>四将</v>
      </c>
      <c r="R54" s="143"/>
      <c r="S54" s="417"/>
      <c r="T54" s="417"/>
      <c r="U54" s="425"/>
      <c r="V54" s="153">
        <v>241</v>
      </c>
      <c r="W54" s="158" t="str">
        <f>VLOOKUP(V54,'マスター (2)'!$B$3:$E$200,3,FALSE)</f>
        <v>児玉　凜子</v>
      </c>
      <c r="X54" s="158" t="str">
        <f>VLOOKUP(V54,'マスター (2)'!$B$3:$E$200,2,FALSE)</f>
        <v>主将</v>
      </c>
      <c r="Y54" s="155" t="str">
        <f t="shared" si="7"/>
        <v>o</v>
      </c>
      <c r="Z54" s="155" t="str">
        <f>IF(V54&lt;S52*10,"エラー",IF(V54&gt;S52*10+9,"エラー","o"))</f>
        <v>o</v>
      </c>
      <c r="AC54" s="155" t="str">
        <f t="shared" si="43"/>
        <v>主将</v>
      </c>
      <c r="AD54" s="155" t="str">
        <f>W54</f>
        <v>児玉　凜子</v>
      </c>
      <c r="AE54" s="120"/>
      <c r="AF54" s="120">
        <v>15</v>
      </c>
      <c r="AG54" s="155" t="str">
        <f t="shared" si="40"/>
        <v>千葉　　楓</v>
      </c>
      <c r="AH54" s="155" t="str">
        <f t="shared" si="40"/>
        <v>主将</v>
      </c>
      <c r="AJ54" s="146"/>
      <c r="AK54" s="417"/>
      <c r="AL54" s="417"/>
      <c r="AM54" s="425"/>
      <c r="AN54" s="153">
        <v>245</v>
      </c>
      <c r="AO54" s="158" t="str">
        <f>VLOOKUP(AN54,'マスター (2)'!$B$3:$E$200,3,FALSE)</f>
        <v>穐吉佳乃子</v>
      </c>
      <c r="AP54" s="158" t="str">
        <f>VLOOKUP(AN54,'マスター (2)'!$B$3:$E$200,2,FALSE)</f>
        <v>五将</v>
      </c>
      <c r="AQ54" s="155" t="str">
        <f t="shared" si="2"/>
        <v>o</v>
      </c>
      <c r="AR54" s="155" t="str">
        <f>IF(AN54&lt;AK52*10,"エラー",IF(AN54&gt;AK52*10+9,"エラー","o"))</f>
        <v>o</v>
      </c>
      <c r="AU54" s="155" t="str">
        <f t="shared" si="44"/>
        <v>五将</v>
      </c>
      <c r="AV54" s="155" t="str">
        <f>AO54</f>
        <v>穐吉佳乃子</v>
      </c>
      <c r="AW54" s="120"/>
      <c r="AX54" s="120">
        <v>25</v>
      </c>
      <c r="AY54" s="189" t="str">
        <f t="shared" si="41"/>
        <v>神宮　明理</v>
      </c>
      <c r="AZ54" s="189" t="str">
        <f t="shared" si="41"/>
        <v>副将</v>
      </c>
      <c r="BB54" s="149"/>
      <c r="BD54" s="188" t="str">
        <f>VLOOKUP(BE54,'マスター (2)'!D:E,2,FALSE)</f>
        <v>群馬</v>
      </c>
      <c r="BE54" s="168" t="str">
        <f t="shared" si="14"/>
        <v>植原　大貴</v>
      </c>
      <c r="BF54" s="155"/>
      <c r="BG54" s="155" t="str">
        <f t="shared" si="10"/>
        <v>千葉　　楓</v>
      </c>
      <c r="BH54" s="155"/>
      <c r="BI54" s="155" t="str">
        <f t="shared" si="11"/>
        <v>神宮　明理</v>
      </c>
      <c r="BJ54" s="155"/>
      <c r="BK54">
        <f t="shared" si="12"/>
        <v>1</v>
      </c>
      <c r="BM54" s="155" t="str">
        <f t="shared" si="13"/>
        <v/>
      </c>
      <c r="BN54" s="155" t="e">
        <f>VLOOKUP(BM54,'マスター (2)'!D:E,2,FALSE)</f>
        <v>#N/A</v>
      </c>
      <c r="BO54">
        <f>IF(BM54="",0,_xlfn.XLOOKUP(BM54,'マスター (2)'!$D$3:$D$168,'マスター (2)'!$B$3:$B$168,"",0,1))</f>
        <v>0</v>
      </c>
      <c r="BQ54" s="155" t="str">
        <v/>
      </c>
      <c r="BR54" s="155" t="e">
        <v>#N/A</v>
      </c>
      <c r="BS54" s="155">
        <v>0</v>
      </c>
    </row>
    <row r="55" spans="1:71">
      <c r="A55" s="417"/>
      <c r="B55" s="417"/>
      <c r="C55" s="425"/>
      <c r="D55" s="153">
        <v>61</v>
      </c>
      <c r="E55" s="158" t="str">
        <f>VLOOKUP(D55,'マスター (2)'!$B$3:$E$200,3,FALSE)</f>
        <v>猪熊　咲来</v>
      </c>
      <c r="F55" s="158" t="str">
        <f>VLOOKUP(D55,'マスター (2)'!$B$3:$E$200,2,FALSE)</f>
        <v>主将</v>
      </c>
      <c r="G55" s="155" t="str">
        <f t="shared" si="5"/>
        <v>o</v>
      </c>
      <c r="H55" s="155" t="str">
        <f>IF(D55&lt;A52*10,"エラー",IF(D55&gt;A52*10+9,"エラー","o"))</f>
        <v>o</v>
      </c>
      <c r="K55" s="155" t="str">
        <f t="shared" si="42"/>
        <v>主将</v>
      </c>
      <c r="L55" s="155" t="str">
        <f>E55</f>
        <v>猪熊　咲来</v>
      </c>
      <c r="M55" s="120"/>
      <c r="N55" s="120">
        <v>5</v>
      </c>
      <c r="O55" s="155" t="str">
        <f t="shared" si="39"/>
        <v>千葉　　楓</v>
      </c>
      <c r="P55" s="155" t="str">
        <f t="shared" si="39"/>
        <v>主将</v>
      </c>
      <c r="R55" s="143"/>
      <c r="S55" s="417"/>
      <c r="T55" s="417"/>
      <c r="U55" s="425"/>
      <c r="V55" s="153">
        <v>243</v>
      </c>
      <c r="W55" s="158" t="str">
        <f>VLOOKUP(V55,'マスター (2)'!$B$3:$E$200,3,FALSE)</f>
        <v>鎌田　凪咲</v>
      </c>
      <c r="X55" s="158" t="str">
        <f>VLOOKUP(V55,'マスター (2)'!$B$3:$E$200,2,FALSE)</f>
        <v>三将</v>
      </c>
      <c r="Y55" s="155" t="str">
        <f t="shared" si="7"/>
        <v>o</v>
      </c>
      <c r="Z55" s="155" t="str">
        <f>IF(V55&lt;S52*10,"エラー",IF(V55&gt;S52*10+9,"エラー","o"))</f>
        <v>o</v>
      </c>
      <c r="AC55" s="155" t="str">
        <f t="shared" si="43"/>
        <v>三将</v>
      </c>
      <c r="AD55" s="155" t="str">
        <f>W55</f>
        <v>鎌田　凪咲</v>
      </c>
      <c r="AE55" s="120"/>
      <c r="AF55" s="120">
        <v>21</v>
      </c>
      <c r="AG55" s="155" t="str">
        <f t="shared" si="40"/>
        <v>木内　　希</v>
      </c>
      <c r="AH55" s="155" t="str">
        <f t="shared" si="40"/>
        <v>副将</v>
      </c>
      <c r="AJ55" s="146"/>
      <c r="AK55" s="417"/>
      <c r="AL55" s="417"/>
      <c r="AM55" s="425"/>
      <c r="AN55" s="153">
        <v>243</v>
      </c>
      <c r="AO55" s="158" t="str">
        <f>VLOOKUP(AN55,'マスター (2)'!$B$3:$E$200,3,FALSE)</f>
        <v>鎌田　凪咲</v>
      </c>
      <c r="AP55" s="158" t="str">
        <f>VLOOKUP(AN55,'マスター (2)'!$B$3:$E$200,2,FALSE)</f>
        <v>三将</v>
      </c>
      <c r="AQ55" s="155" t="str">
        <f t="shared" si="2"/>
        <v>o</v>
      </c>
      <c r="AR55" s="155" t="str">
        <f>IF(AN55&lt;AK52*10,"エラー",IF(AN55&gt;AK52*10+9,"エラー","o"))</f>
        <v>o</v>
      </c>
      <c r="AU55" s="155" t="str">
        <f t="shared" si="44"/>
        <v>三将</v>
      </c>
      <c r="AV55" s="155" t="str">
        <f>AO55</f>
        <v>鎌田　凪咲</v>
      </c>
      <c r="AW55" s="120">
        <v>12</v>
      </c>
      <c r="AX55" s="120"/>
      <c r="AY55" s="155" t="str">
        <f t="shared" si="41"/>
        <v>福島　花菜</v>
      </c>
      <c r="AZ55" s="155" t="str">
        <f t="shared" si="41"/>
        <v>三将</v>
      </c>
      <c r="BB55" s="149"/>
      <c r="BD55" s="188" t="str">
        <f>VLOOKUP(BE55,'マスター (2)'!D:E,2,FALSE)</f>
        <v>千葉</v>
      </c>
      <c r="BE55" s="168" t="str">
        <f t="shared" si="14"/>
        <v>千葉　　楓</v>
      </c>
      <c r="BF55" s="155"/>
      <c r="BG55" s="155" t="str">
        <f t="shared" si="10"/>
        <v>木内　　希</v>
      </c>
      <c r="BH55" s="155"/>
      <c r="BI55" s="155" t="str">
        <f t="shared" si="11"/>
        <v>鎌田　凪咲</v>
      </c>
      <c r="BJ55" s="155"/>
      <c r="BK55">
        <f t="shared" si="12"/>
        <v>3</v>
      </c>
      <c r="BM55" s="155" t="str">
        <f t="shared" si="13"/>
        <v>千葉　　楓</v>
      </c>
      <c r="BN55" s="155" t="str">
        <f>VLOOKUP(BM55,'マスター (2)'!D:E,2,FALSE)</f>
        <v>千葉</v>
      </c>
      <c r="BO55">
        <f>IF(BM55="",0,_xlfn.XLOOKUP(BM55,'マスター (2)'!$D$3:$D$168,'マスター (2)'!$B$3:$B$168,"",0,1))</f>
        <v>81</v>
      </c>
      <c r="BQ55" s="155" t="str">
        <v/>
      </c>
      <c r="BR55" s="155" t="e">
        <v>#N/A</v>
      </c>
      <c r="BS55" s="155">
        <v>0</v>
      </c>
    </row>
    <row r="56" spans="1:71">
      <c r="A56" s="417"/>
      <c r="B56" s="417"/>
      <c r="C56" s="425"/>
      <c r="D56" s="153">
        <v>63</v>
      </c>
      <c r="E56" s="158" t="str">
        <f>VLOOKUP(D56,'マスター (2)'!$B$3:$E$200,3,FALSE)</f>
        <v>福島　花菜</v>
      </c>
      <c r="F56" s="158" t="str">
        <f>VLOOKUP(D56,'マスター (2)'!$B$3:$E$200,2,FALSE)</f>
        <v>三将</v>
      </c>
      <c r="G56" s="155" t="str">
        <f t="shared" si="5"/>
        <v>o</v>
      </c>
      <c r="H56" s="155" t="str">
        <f>IF(D56&lt;A52*10,"エラー",IF(D56&gt;A52*10+9,"エラー","o"))</f>
        <v>o</v>
      </c>
      <c r="K56" s="155" t="str">
        <f t="shared" si="42"/>
        <v>三将</v>
      </c>
      <c r="L56" s="155" t="str">
        <f>E56</f>
        <v>福島　花菜</v>
      </c>
      <c r="M56" s="120"/>
      <c r="N56" s="120">
        <v>7</v>
      </c>
      <c r="O56" s="155" t="str">
        <f t="shared" si="39"/>
        <v>木内　　希</v>
      </c>
      <c r="P56" s="155" t="str">
        <f t="shared" si="39"/>
        <v>副将</v>
      </c>
      <c r="R56" s="143"/>
      <c r="S56" s="417"/>
      <c r="T56" s="417"/>
      <c r="U56" s="425"/>
      <c r="V56" s="153">
        <v>242</v>
      </c>
      <c r="W56" s="158" t="str">
        <f>VLOOKUP(V56,'マスター (2)'!$B$3:$E$200,3,FALSE)</f>
        <v>賀谷　　葵</v>
      </c>
      <c r="X56" s="158" t="str">
        <f>VLOOKUP(V56,'マスター (2)'!$B$3:$E$200,2,FALSE)</f>
        <v>副将</v>
      </c>
      <c r="Y56" s="155" t="str">
        <f t="shared" si="7"/>
        <v>o</v>
      </c>
      <c r="Z56" s="155" t="str">
        <f>IF(V56&lt;S52*10,"エラー",IF(V56&gt;S52*10+9,"エラー","o"))</f>
        <v>o</v>
      </c>
      <c r="AC56" s="155" t="str">
        <f t="shared" si="43"/>
        <v>副将</v>
      </c>
      <c r="AD56" s="155" t="str">
        <f>W56</f>
        <v>賀谷　　葵</v>
      </c>
      <c r="AE56" s="120"/>
      <c r="AF56" s="120">
        <v>1</v>
      </c>
      <c r="AG56" s="155" t="str">
        <f t="shared" si="40"/>
        <v>赤松　宏紀</v>
      </c>
      <c r="AH56" s="155" t="str">
        <f t="shared" si="40"/>
        <v>六将</v>
      </c>
      <c r="AJ56" s="146"/>
      <c r="AK56" s="417"/>
      <c r="AL56" s="417"/>
      <c r="AM56" s="425"/>
      <c r="AN56" s="153">
        <v>246</v>
      </c>
      <c r="AO56" s="158" t="str">
        <f>VLOOKUP(AN56,'マスター (2)'!$B$3:$E$200,3,FALSE)</f>
        <v>浅井　　好</v>
      </c>
      <c r="AP56" s="158" t="str">
        <f>VLOOKUP(AN56,'マスター (2)'!$B$3:$E$200,2,FALSE)</f>
        <v>六将</v>
      </c>
      <c r="AQ56" s="155" t="str">
        <f t="shared" si="2"/>
        <v>o</v>
      </c>
      <c r="AR56" s="155" t="str">
        <f>IF(AN56&lt;AK52*10,"エラー",IF(AN56&gt;AK52*10+9,"エラー","o"))</f>
        <v>o</v>
      </c>
      <c r="AU56" s="155" t="str">
        <f t="shared" si="44"/>
        <v>六将</v>
      </c>
      <c r="AV56" s="155" t="str">
        <f>AO56</f>
        <v>浅井　　好</v>
      </c>
      <c r="AW56" s="120"/>
      <c r="AX56" s="120">
        <v>16</v>
      </c>
      <c r="AY56" s="155" t="str">
        <f t="shared" si="41"/>
        <v>内田　唯葉</v>
      </c>
      <c r="AZ56" s="155" t="str">
        <f t="shared" si="41"/>
        <v>五将</v>
      </c>
      <c r="BB56" s="149"/>
      <c r="BD56" s="188" t="str">
        <f>VLOOKUP(BE56,'マスター (2)'!D:E,2,FALSE)</f>
        <v>千葉</v>
      </c>
      <c r="BE56" s="168" t="str">
        <f t="shared" si="14"/>
        <v>木内　　希</v>
      </c>
      <c r="BF56" s="155"/>
      <c r="BG56" s="155" t="str">
        <f t="shared" si="10"/>
        <v>赤松　宏紀</v>
      </c>
      <c r="BH56" s="155"/>
      <c r="BI56" s="155" t="str">
        <f t="shared" si="11"/>
        <v>内田　唯葉</v>
      </c>
      <c r="BJ56" s="155"/>
      <c r="BK56">
        <f t="shared" si="12"/>
        <v>3</v>
      </c>
      <c r="BM56" s="155" t="str">
        <f t="shared" si="13"/>
        <v>木内　　希</v>
      </c>
      <c r="BN56" s="155" t="str">
        <f>VLOOKUP(BM56,'マスター (2)'!D:E,2,FALSE)</f>
        <v>千葉</v>
      </c>
      <c r="BO56">
        <f>IF(BM56="",0,_xlfn.XLOOKUP(BM56,'マスター (2)'!$D$3:$D$168,'マスター (2)'!$B$3:$B$168,"",0,1))</f>
        <v>82</v>
      </c>
      <c r="BQ56" s="155" t="str">
        <v/>
      </c>
      <c r="BR56" s="155" t="e">
        <v>#N/A</v>
      </c>
      <c r="BS56" s="155">
        <v>0</v>
      </c>
    </row>
    <row r="57" spans="1:71">
      <c r="A57" s="417">
        <f>VLOOKUP(C57,'マスター (2)'!$K:$M,2,FALSE)</f>
        <v>8</v>
      </c>
      <c r="B57" s="417" t="str">
        <f>VLOOKUP(C57,'マスター (2)'!$K:$M,3,FALSE)</f>
        <v>千葉</v>
      </c>
      <c r="C57" s="420" t="s">
        <v>501</v>
      </c>
      <c r="D57" s="153">
        <v>83</v>
      </c>
      <c r="E57" s="155" t="str">
        <f>VLOOKUP(D57,'マスター (2)'!$B$3:$E$200,3,FALSE)</f>
        <v>小山　実莉</v>
      </c>
      <c r="F57" s="155" t="str">
        <f>VLOOKUP(D57,'マスター (2)'!$B$3:$E$200,2,FALSE)</f>
        <v>三将</v>
      </c>
      <c r="G57" s="155" t="str">
        <f t="shared" si="5"/>
        <v>o</v>
      </c>
      <c r="H57" s="155" t="str">
        <f>IF(D57&lt;A57*10,"エラー",IF(D57&gt;A57*10+9,"エラー","o"))</f>
        <v>o</v>
      </c>
      <c r="R57" s="143"/>
      <c r="S57" s="417">
        <f>VLOOKUP(U57,'マスター (2)'!$K:$M,2,FALSE)</f>
        <v>8</v>
      </c>
      <c r="T57" s="417" t="str">
        <f>VLOOKUP(U57,'マスター (2)'!$K:$M,3,FALSE)</f>
        <v>千葉</v>
      </c>
      <c r="U57" s="420" t="s">
        <v>501</v>
      </c>
      <c r="V57" s="153">
        <v>85</v>
      </c>
      <c r="W57" s="155" t="str">
        <f>VLOOKUP(V57,'マスター (2)'!$B$3:$E$200,3,FALSE)</f>
        <v>竹田　洸希</v>
      </c>
      <c r="X57" s="155" t="str">
        <f>VLOOKUP(V57,'マスター (2)'!$B$3:$E$200,2,FALSE)</f>
        <v>五将</v>
      </c>
      <c r="Y57" s="155" t="str">
        <f t="shared" si="7"/>
        <v>o</v>
      </c>
      <c r="Z57" s="155" t="str">
        <f>IF(V57&lt;S57*10,"エラー",IF(V57&gt;S57*10+9,"エラー","o"))</f>
        <v>o</v>
      </c>
      <c r="AJ57" s="146"/>
      <c r="AK57" s="417">
        <f>VLOOKUP(AM57,'マスター (2)'!$K:$M,2,FALSE)</f>
        <v>6</v>
      </c>
      <c r="AL57" s="417" t="str">
        <f>VLOOKUP(AM57,'マスター (2)'!$K:$M,3,FALSE)</f>
        <v>群馬</v>
      </c>
      <c r="AM57" s="420" t="s">
        <v>500</v>
      </c>
      <c r="AN57" s="153">
        <v>66</v>
      </c>
      <c r="AO57" s="155" t="str">
        <f>VLOOKUP(AN57,'マスター (2)'!$B$3:$E$200,3,FALSE)</f>
        <v>竹吉　優芽</v>
      </c>
      <c r="AP57" s="155" t="str">
        <f>VLOOKUP(AN57,'マスター (2)'!$B$3:$E$200,2,FALSE)</f>
        <v>六将</v>
      </c>
      <c r="AQ57" s="155" t="str">
        <f t="shared" si="2"/>
        <v>o</v>
      </c>
      <c r="AR57" s="155" t="str">
        <f>IF(AN57&lt;AK57*10,"エラー",IF(AN57&gt;AK57*10+9,"エラー","o"))</f>
        <v>o</v>
      </c>
      <c r="BB57" s="149"/>
      <c r="BD57" s="188" t="e">
        <f>VLOOKUP(BE57,'マスター (2)'!D:E,2,FALSE)</f>
        <v>#N/A</v>
      </c>
      <c r="BE57" s="168" t="str">
        <f t="shared" si="14"/>
        <v/>
      </c>
      <c r="BF57" s="155"/>
      <c r="BG57" s="155" t="str">
        <f t="shared" si="10"/>
        <v/>
      </c>
      <c r="BH57" s="155"/>
      <c r="BI57" s="155" t="str">
        <f t="shared" si="11"/>
        <v/>
      </c>
      <c r="BJ57" s="155"/>
      <c r="BK57">
        <f t="shared" si="12"/>
        <v>6291264</v>
      </c>
      <c r="BM57" s="155" t="str">
        <f t="shared" si="13"/>
        <v/>
      </c>
      <c r="BN57" s="155" t="e">
        <f>VLOOKUP(BM57,'マスター (2)'!D:E,2,FALSE)</f>
        <v>#N/A</v>
      </c>
      <c r="BO57">
        <f>IF(BM57="",0,_xlfn.XLOOKUP(BM57,'マスター (2)'!$D$3:$D$168,'マスター (2)'!$B$3:$B$168,"",0,1))</f>
        <v>0</v>
      </c>
      <c r="BQ57" s="155" t="str">
        <v/>
      </c>
      <c r="BR57" s="155" t="e">
        <v>#N/A</v>
      </c>
      <c r="BS57" s="155">
        <v>0</v>
      </c>
    </row>
    <row r="58" spans="1:71">
      <c r="A58" s="417"/>
      <c r="B58" s="417"/>
      <c r="C58" s="420"/>
      <c r="D58" s="153">
        <v>85</v>
      </c>
      <c r="E58" s="155" t="str">
        <f>VLOOKUP(D58,'マスター (2)'!$B$3:$E$200,3,FALSE)</f>
        <v>竹田　洸希</v>
      </c>
      <c r="F58" s="155" t="str">
        <f>VLOOKUP(D58,'マスター (2)'!$B$3:$E$200,2,FALSE)</f>
        <v>五将</v>
      </c>
      <c r="G58" s="155" t="str">
        <f t="shared" si="5"/>
        <v>o</v>
      </c>
      <c r="H58" s="155" t="str">
        <f>IF(D58&lt;A57*10,"エラー",IF(D58&gt;A57*10+9,"エラー","o"))</f>
        <v>o</v>
      </c>
      <c r="R58" s="143"/>
      <c r="S58" s="417"/>
      <c r="T58" s="417"/>
      <c r="U58" s="420"/>
      <c r="V58" s="153">
        <v>83</v>
      </c>
      <c r="W58" s="155" t="str">
        <f>VLOOKUP(V58,'マスター (2)'!$B$3:$E$200,3,FALSE)</f>
        <v>小山　実莉</v>
      </c>
      <c r="X58" s="155" t="str">
        <f>VLOOKUP(V58,'マスター (2)'!$B$3:$E$200,2,FALSE)</f>
        <v>三将</v>
      </c>
      <c r="Y58" s="155" t="str">
        <f t="shared" si="7"/>
        <v>o</v>
      </c>
      <c r="Z58" s="155" t="str">
        <f>IF(V58&lt;S57*10,"エラー",IF(V58&gt;S57*10+9,"エラー","o"))</f>
        <v>o</v>
      </c>
      <c r="AJ58" s="146"/>
      <c r="AK58" s="417"/>
      <c r="AL58" s="417"/>
      <c r="AM58" s="420"/>
      <c r="AN58" s="153">
        <v>61</v>
      </c>
      <c r="AO58" s="155" t="str">
        <f>VLOOKUP(AN58,'マスター (2)'!$B$3:$E$200,3,FALSE)</f>
        <v>猪熊　咲来</v>
      </c>
      <c r="AP58" s="155" t="str">
        <f>VLOOKUP(AN58,'マスター (2)'!$B$3:$E$200,2,FALSE)</f>
        <v>主将</v>
      </c>
      <c r="AQ58" s="155" t="str">
        <f t="shared" si="2"/>
        <v>o</v>
      </c>
      <c r="AR58" s="155" t="str">
        <f>IF(AN58&lt;AK57*10,"エラー",IF(AN58&gt;AK57*10+9,"エラー","o"))</f>
        <v>o</v>
      </c>
      <c r="BB58" s="149"/>
      <c r="BD58" s="188" t="e">
        <f>VLOOKUP(BE58,'マスター (2)'!D:E,2,FALSE)</f>
        <v>#N/A</v>
      </c>
      <c r="BE58" s="168" t="str">
        <f t="shared" si="14"/>
        <v/>
      </c>
      <c r="BF58" s="155"/>
      <c r="BG58" s="155" t="str">
        <f t="shared" si="10"/>
        <v/>
      </c>
      <c r="BH58" s="155"/>
      <c r="BI58" s="155" t="str">
        <f t="shared" si="11"/>
        <v/>
      </c>
      <c r="BJ58" s="155"/>
      <c r="BK58">
        <f t="shared" si="12"/>
        <v>6291264</v>
      </c>
      <c r="BM58" s="155" t="str">
        <f t="shared" si="13"/>
        <v/>
      </c>
      <c r="BN58" s="155" t="e">
        <f>VLOOKUP(BM58,'マスター (2)'!D:E,2,FALSE)</f>
        <v>#N/A</v>
      </c>
      <c r="BO58">
        <f>IF(BM58="",0,_xlfn.XLOOKUP(BM58,'マスター (2)'!$D$3:$D$168,'マスター (2)'!$B$3:$B$168,"",0,1))</f>
        <v>0</v>
      </c>
      <c r="BQ58" s="155" t="str">
        <v/>
      </c>
      <c r="BR58" s="155" t="e">
        <v>#N/A</v>
      </c>
      <c r="BS58" s="155">
        <v>0</v>
      </c>
    </row>
    <row r="59" spans="1:71">
      <c r="A59" s="417"/>
      <c r="B59" s="417"/>
      <c r="C59" s="420"/>
      <c r="D59" s="153">
        <v>84</v>
      </c>
      <c r="E59" s="155" t="str">
        <f>VLOOKUP(D59,'マスター (2)'!$B$3:$E$200,3,FALSE)</f>
        <v>前田　華奈</v>
      </c>
      <c r="F59" s="155" t="str">
        <f>VLOOKUP(D59,'マスター (2)'!$B$3:$E$200,2,FALSE)</f>
        <v>四将</v>
      </c>
      <c r="G59" s="155" t="str">
        <f t="shared" si="5"/>
        <v>o</v>
      </c>
      <c r="H59" s="155" t="str">
        <f>IF(D59&lt;A57*10,"エラー",IF(D59&gt;A57*10+9,"エラー","o"))</f>
        <v>o</v>
      </c>
      <c r="R59" s="143"/>
      <c r="S59" s="417"/>
      <c r="T59" s="417"/>
      <c r="U59" s="420"/>
      <c r="V59" s="153">
        <v>81</v>
      </c>
      <c r="W59" s="155" t="str">
        <f>VLOOKUP(V59,'マスター (2)'!$B$3:$E$200,3,FALSE)</f>
        <v>千葉　　楓</v>
      </c>
      <c r="X59" s="155" t="str">
        <f>VLOOKUP(V59,'マスター (2)'!$B$3:$E$200,2,FALSE)</f>
        <v>主将</v>
      </c>
      <c r="Y59" s="155" t="str">
        <f t="shared" si="7"/>
        <v>o</v>
      </c>
      <c r="Z59" s="155" t="str">
        <f>IF(V59&lt;S57*10,"エラー",IF(V59&gt;S57*10+9,"エラー","o"))</f>
        <v>o</v>
      </c>
      <c r="AJ59" s="146"/>
      <c r="AK59" s="417"/>
      <c r="AL59" s="417"/>
      <c r="AM59" s="420"/>
      <c r="AN59" s="153">
        <v>62</v>
      </c>
      <c r="AO59" s="155" t="str">
        <f>VLOOKUP(AN59,'マスター (2)'!$B$3:$E$200,3,FALSE)</f>
        <v>神宮　明理</v>
      </c>
      <c r="AP59" s="155" t="str">
        <f>VLOOKUP(AN59,'マスター (2)'!$B$3:$E$200,2,FALSE)</f>
        <v>副将</v>
      </c>
      <c r="AQ59" s="155" t="str">
        <f t="shared" si="2"/>
        <v>o</v>
      </c>
      <c r="AR59" s="155" t="str">
        <f>IF(AN59&lt;AK57*10,"エラー",IF(AN59&gt;AK57*10+9,"エラー","o"))</f>
        <v>o</v>
      </c>
      <c r="BB59" s="149"/>
      <c r="BD59" s="188" t="e">
        <f>VLOOKUP(BE59,'マスター (2)'!D:E,2,FALSE)</f>
        <v>#N/A</v>
      </c>
      <c r="BE59" s="168" t="str">
        <f t="shared" si="14"/>
        <v/>
      </c>
      <c r="BF59" s="155"/>
      <c r="BG59" s="155" t="str">
        <f t="shared" si="10"/>
        <v/>
      </c>
      <c r="BH59" s="155"/>
      <c r="BI59" s="155" t="str">
        <f t="shared" si="11"/>
        <v/>
      </c>
      <c r="BJ59" s="155"/>
      <c r="BK59">
        <f t="shared" si="12"/>
        <v>6291264</v>
      </c>
      <c r="BM59" s="155" t="str">
        <f t="shared" si="13"/>
        <v/>
      </c>
      <c r="BN59" s="155" t="e">
        <f>VLOOKUP(BM59,'マスター (2)'!D:E,2,FALSE)</f>
        <v>#N/A</v>
      </c>
      <c r="BO59">
        <f>IF(BM59="",0,_xlfn.XLOOKUP(BM59,'マスター (2)'!$D$3:$D$168,'マスター (2)'!$B$3:$B$168,"",0,1))</f>
        <v>0</v>
      </c>
      <c r="BQ59" s="155" t="str">
        <v/>
      </c>
      <c r="BR59" s="155" t="e">
        <v>#N/A</v>
      </c>
      <c r="BS59" s="155">
        <v>0</v>
      </c>
    </row>
    <row r="60" spans="1:71">
      <c r="A60" s="417"/>
      <c r="B60" s="417"/>
      <c r="C60" s="420"/>
      <c r="D60" s="153">
        <v>81</v>
      </c>
      <c r="E60" s="155" t="str">
        <f>VLOOKUP(D60,'マスター (2)'!$B$3:$E$200,3,FALSE)</f>
        <v>千葉　　楓</v>
      </c>
      <c r="F60" s="155" t="str">
        <f>VLOOKUP(D60,'マスター (2)'!$B$3:$E$200,2,FALSE)</f>
        <v>主将</v>
      </c>
      <c r="G60" s="155" t="str">
        <f t="shared" si="5"/>
        <v>o</v>
      </c>
      <c r="H60" s="155" t="str">
        <f>IF(D60&lt;A57*10,"エラー",IF(D60&gt;A57*10+9,"エラー","o"))</f>
        <v>o</v>
      </c>
      <c r="R60" s="143"/>
      <c r="S60" s="417"/>
      <c r="T60" s="417"/>
      <c r="U60" s="420"/>
      <c r="V60" s="153">
        <v>82</v>
      </c>
      <c r="W60" s="155" t="str">
        <f>VLOOKUP(V60,'マスター (2)'!$B$3:$E$200,3,FALSE)</f>
        <v>木内　　希</v>
      </c>
      <c r="X60" s="155" t="str">
        <f>VLOOKUP(V60,'マスター (2)'!$B$3:$E$200,2,FALSE)</f>
        <v>副将</v>
      </c>
      <c r="Y60" s="155" t="str">
        <f t="shared" si="7"/>
        <v>o</v>
      </c>
      <c r="Z60" s="155" t="str">
        <f>IF(V60&lt;S57*10,"エラー",IF(V60&gt;S57*10+9,"エラー","o"))</f>
        <v>o</v>
      </c>
      <c r="AJ60" s="146"/>
      <c r="AK60" s="417"/>
      <c r="AL60" s="417"/>
      <c r="AM60" s="420"/>
      <c r="AN60" s="153">
        <v>63</v>
      </c>
      <c r="AO60" s="155" t="str">
        <f>VLOOKUP(AN60,'マスター (2)'!$B$3:$E$200,3,FALSE)</f>
        <v>福島　花菜</v>
      </c>
      <c r="AP60" s="155" t="str">
        <f>VLOOKUP(AN60,'マスター (2)'!$B$3:$E$200,2,FALSE)</f>
        <v>三将</v>
      </c>
      <c r="AQ60" s="155" t="str">
        <f t="shared" si="2"/>
        <v>o</v>
      </c>
      <c r="AR60" s="155" t="str">
        <f>IF(AN60&lt;AK57*10,"エラー",IF(AN60&gt;AK57*10+9,"エラー","o"))</f>
        <v>o</v>
      </c>
      <c r="BB60" s="149"/>
      <c r="BD60" s="188" t="e">
        <f>VLOOKUP(BE60,'マスター (2)'!D:E,2,FALSE)</f>
        <v>#N/A</v>
      </c>
      <c r="BE60" s="168" t="str">
        <f t="shared" si="14"/>
        <v/>
      </c>
      <c r="BF60" s="155"/>
      <c r="BG60" s="155" t="str">
        <f t="shared" si="10"/>
        <v/>
      </c>
      <c r="BH60" s="155"/>
      <c r="BI60" s="155" t="str">
        <f t="shared" si="11"/>
        <v/>
      </c>
      <c r="BJ60" s="155"/>
      <c r="BK60">
        <f t="shared" si="12"/>
        <v>6291264</v>
      </c>
      <c r="BM60" s="155" t="str">
        <f t="shared" si="13"/>
        <v/>
      </c>
      <c r="BN60" s="155" t="e">
        <f>VLOOKUP(BM60,'マスター (2)'!D:E,2,FALSE)</f>
        <v>#N/A</v>
      </c>
      <c r="BO60">
        <f>IF(BM60="",0,_xlfn.XLOOKUP(BM60,'マスター (2)'!$D$3:$D$168,'マスター (2)'!$B$3:$B$168,"",0,1))</f>
        <v>0</v>
      </c>
      <c r="BQ60" s="155" t="str">
        <v/>
      </c>
      <c r="BR60" s="155" t="e">
        <v>#N/A</v>
      </c>
      <c r="BS60" s="155">
        <v>0</v>
      </c>
    </row>
    <row r="61" spans="1:71" ht="19" thickBot="1">
      <c r="A61" s="417"/>
      <c r="B61" s="417"/>
      <c r="C61" s="421"/>
      <c r="D61" s="153">
        <v>82</v>
      </c>
      <c r="E61" s="155" t="str">
        <f>VLOOKUP(D61,'マスター (2)'!$B$3:$E$200,3,FALSE)</f>
        <v>木内　　希</v>
      </c>
      <c r="F61" s="155" t="str">
        <f>VLOOKUP(D61,'マスター (2)'!$B$3:$E$200,2,FALSE)</f>
        <v>副将</v>
      </c>
      <c r="G61" s="155" t="str">
        <f t="shared" si="5"/>
        <v>o</v>
      </c>
      <c r="H61" s="155" t="str">
        <f>IF(D61&lt;A57*10,"エラー",IF(D61&gt;A57*10+9,"エラー","o"))</f>
        <v>o</v>
      </c>
      <c r="K61" t="str">
        <f>B62</f>
        <v>茨城</v>
      </c>
      <c r="O61" t="str">
        <f>B67</f>
        <v>栃木</v>
      </c>
      <c r="R61" s="143"/>
      <c r="S61" s="417"/>
      <c r="T61" s="417"/>
      <c r="U61" s="421"/>
      <c r="V61" s="153">
        <v>86</v>
      </c>
      <c r="W61" s="155" t="str">
        <f>VLOOKUP(V61,'マスター (2)'!$B$3:$E$200,3,FALSE)</f>
        <v>赤松　宏紀</v>
      </c>
      <c r="X61" s="155" t="str">
        <f>VLOOKUP(V61,'マスター (2)'!$B$3:$E$200,2,FALSE)</f>
        <v>六将</v>
      </c>
      <c r="Y61" s="155" t="str">
        <f t="shared" si="7"/>
        <v>o</v>
      </c>
      <c r="Z61" s="155" t="str">
        <f>IF(V61&lt;S57*10,"エラー",IF(V61&gt;S57*10+9,"エラー","o"))</f>
        <v>o</v>
      </c>
      <c r="AC61" t="str">
        <f>T62</f>
        <v>茨城</v>
      </c>
      <c r="AG61" t="str">
        <f>T67</f>
        <v>京都</v>
      </c>
      <c r="AJ61" s="146"/>
      <c r="AK61" s="417"/>
      <c r="AL61" s="417"/>
      <c r="AM61" s="421"/>
      <c r="AN61" s="153">
        <v>65</v>
      </c>
      <c r="AO61" s="155" t="str">
        <f>VLOOKUP(AN61,'マスター (2)'!$B$3:$E$200,3,FALSE)</f>
        <v>内田　唯葉</v>
      </c>
      <c r="AP61" s="155" t="str">
        <f>VLOOKUP(AN61,'マスター (2)'!$B$3:$E$200,2,FALSE)</f>
        <v>五将</v>
      </c>
      <c r="AQ61" s="155" t="str">
        <f t="shared" si="2"/>
        <v>o</v>
      </c>
      <c r="AR61" s="155" t="str">
        <f>IF(AN61&lt;AK57*10,"エラー",IF(AN61&gt;AK57*10+9,"エラー","o"))</f>
        <v>o</v>
      </c>
      <c r="AU61" t="str">
        <f>AL62</f>
        <v>茨城</v>
      </c>
      <c r="AY61" t="str">
        <f>AL67</f>
        <v>奈良</v>
      </c>
      <c r="BB61" s="149"/>
      <c r="BD61" s="188" t="e">
        <f>VLOOKUP(BE61,'マスター (2)'!D:E,2,FALSE)</f>
        <v>#N/A</v>
      </c>
      <c r="BE61" s="168" t="str">
        <f t="shared" si="14"/>
        <v/>
      </c>
      <c r="BF61" s="155"/>
      <c r="BG61" s="155" t="str">
        <f t="shared" si="10"/>
        <v/>
      </c>
      <c r="BH61" s="155"/>
      <c r="BI61" s="155" t="str">
        <f t="shared" si="11"/>
        <v/>
      </c>
      <c r="BJ61" s="155"/>
      <c r="BK61">
        <f t="shared" si="12"/>
        <v>6291264</v>
      </c>
      <c r="BM61" s="155" t="str">
        <f t="shared" si="13"/>
        <v/>
      </c>
      <c r="BN61" s="155" t="e">
        <f>VLOOKUP(BM61,'マスター (2)'!D:E,2,FALSE)</f>
        <v>#N/A</v>
      </c>
      <c r="BO61">
        <f>IF(BM61="",0,_xlfn.XLOOKUP(BM61,'マスター (2)'!$D$3:$D$168,'マスター (2)'!$B$3:$B$168,"",0,1))</f>
        <v>0</v>
      </c>
      <c r="BQ61" s="155" t="str">
        <v/>
      </c>
      <c r="BR61" s="155" t="e">
        <v>#N/A</v>
      </c>
      <c r="BS61" s="155">
        <v>0</v>
      </c>
    </row>
    <row r="62" spans="1:71">
      <c r="A62" s="417">
        <f>VLOOKUP(C62,'マスター (2)'!$K:$M,2,FALSE)</f>
        <v>4</v>
      </c>
      <c r="B62" s="417" t="str">
        <f>VLOOKUP(C62,'マスター (2)'!$K:$M,3,FALSE)</f>
        <v>茨城</v>
      </c>
      <c r="C62" s="426" t="s">
        <v>363</v>
      </c>
      <c r="D62" s="153">
        <v>43</v>
      </c>
      <c r="E62" s="159" t="str">
        <f>VLOOKUP(D62,'マスター (2)'!$B$3:$E$200,3,FALSE)</f>
        <v>甲　希乃花</v>
      </c>
      <c r="F62" s="159" t="str">
        <f>VLOOKUP(D62,'マスター (2)'!$B$3:$E$200,2,FALSE)</f>
        <v>三将</v>
      </c>
      <c r="G62" s="155" t="str">
        <f t="shared" si="5"/>
        <v>o</v>
      </c>
      <c r="H62" s="155" t="str">
        <f>IF(D62&lt;A62*10,"エラー",IF(D62&gt;A62*10+9,"エラー","o"))</f>
        <v>o</v>
      </c>
      <c r="K62" s="155" t="str">
        <f>F62</f>
        <v>三将</v>
      </c>
      <c r="L62" s="155" t="str">
        <f>E62</f>
        <v>甲　希乃花</v>
      </c>
      <c r="M62" s="120"/>
      <c r="N62" s="120">
        <v>13</v>
      </c>
      <c r="O62" s="155" t="str">
        <f t="shared" ref="O62:P66" si="45">E67</f>
        <v>吉田浩太朗</v>
      </c>
      <c r="P62" s="155" t="str">
        <f t="shared" si="45"/>
        <v>三将</v>
      </c>
      <c r="R62" s="143"/>
      <c r="S62" s="417">
        <f>VLOOKUP(U62,'マスター (2)'!$K:$M,2,FALSE)</f>
        <v>4</v>
      </c>
      <c r="T62" s="417" t="str">
        <f>VLOOKUP(U62,'マスター (2)'!$K:$M,3,FALSE)</f>
        <v>茨城</v>
      </c>
      <c r="U62" s="426" t="s">
        <v>363</v>
      </c>
      <c r="V62" s="153">
        <v>46</v>
      </c>
      <c r="W62" s="159" t="str">
        <f>VLOOKUP(V62,'マスター (2)'!$B$3:$E$200,3,FALSE)</f>
        <v>深谷ここみ</v>
      </c>
      <c r="X62" s="159" t="str">
        <f>VLOOKUP(V62,'マスター (2)'!$B$3:$E$200,2,FALSE)</f>
        <v>六将</v>
      </c>
      <c r="Y62" s="155" t="str">
        <f t="shared" si="7"/>
        <v>o</v>
      </c>
      <c r="Z62" s="155" t="str">
        <f>IF(V62&lt;S62*10,"エラー",IF(V62&gt;S62*10+9,"エラー","o"))</f>
        <v>o</v>
      </c>
      <c r="AC62" s="155" t="str">
        <f>X62</f>
        <v>六将</v>
      </c>
      <c r="AD62" s="155" t="str">
        <f>W62</f>
        <v>深谷ここみ</v>
      </c>
      <c r="AE62" s="120"/>
      <c r="AF62" s="120">
        <v>17</v>
      </c>
      <c r="AG62" s="155" t="str">
        <f t="shared" ref="AG62:AH66" si="46">W67</f>
        <v>明城　沙紀</v>
      </c>
      <c r="AH62" s="155" t="str">
        <f t="shared" si="46"/>
        <v>五将</v>
      </c>
      <c r="AJ62" s="146"/>
      <c r="AK62" s="417">
        <f>VLOOKUP(AM62,'マスター (2)'!$K:$M,2,FALSE)</f>
        <v>4</v>
      </c>
      <c r="AL62" s="417" t="str">
        <f>VLOOKUP(AM62,'マスター (2)'!$K:$M,3,FALSE)</f>
        <v>茨城</v>
      </c>
      <c r="AM62" s="426" t="s">
        <v>363</v>
      </c>
      <c r="AN62" s="153">
        <v>43</v>
      </c>
      <c r="AO62" s="159" t="str">
        <f>VLOOKUP(AN62,'マスター (2)'!$B$3:$E$200,3,FALSE)</f>
        <v>甲　希乃花</v>
      </c>
      <c r="AP62" s="159" t="str">
        <f>VLOOKUP(AN62,'マスター (2)'!$B$3:$E$200,2,FALSE)</f>
        <v>三将</v>
      </c>
      <c r="AQ62" s="155" t="str">
        <f t="shared" si="2"/>
        <v>o</v>
      </c>
      <c r="AR62" s="155" t="str">
        <f>IF(AN62&lt;AK62*10,"エラー",IF(AN62&gt;AK62*10+9,"エラー","o"))</f>
        <v>o</v>
      </c>
      <c r="AU62" s="155" t="str">
        <f>AP62</f>
        <v>三将</v>
      </c>
      <c r="AV62" s="155" t="str">
        <f>AO62</f>
        <v>甲　希乃花</v>
      </c>
      <c r="AW62" s="120"/>
      <c r="AX62" s="120">
        <v>12</v>
      </c>
      <c r="AY62" s="155" t="str">
        <f t="shared" ref="AY62:AZ66" si="47">AO67</f>
        <v>吉川　優花</v>
      </c>
      <c r="AZ62" s="155" t="str">
        <f t="shared" si="47"/>
        <v>七将</v>
      </c>
      <c r="BB62" s="149"/>
      <c r="BD62" s="188" t="str">
        <f>VLOOKUP(BE62,'マスター (2)'!D:E,2,FALSE)</f>
        <v>栃木</v>
      </c>
      <c r="BE62" s="168" t="str">
        <f t="shared" si="14"/>
        <v>吉田浩太朗</v>
      </c>
      <c r="BF62" s="155"/>
      <c r="BG62" s="155" t="str">
        <f t="shared" si="10"/>
        <v>明城　沙紀</v>
      </c>
      <c r="BH62" s="155"/>
      <c r="BI62" s="155" t="str">
        <f t="shared" si="11"/>
        <v>吉川　優花</v>
      </c>
      <c r="BJ62" s="155"/>
      <c r="BK62">
        <f t="shared" si="12"/>
        <v>2</v>
      </c>
      <c r="BM62" s="155" t="str">
        <f t="shared" si="13"/>
        <v/>
      </c>
      <c r="BN62" s="155" t="e">
        <f>VLOOKUP(BM62,'マスター (2)'!D:E,2,FALSE)</f>
        <v>#N/A</v>
      </c>
      <c r="BO62">
        <f>IF(BM62="",0,_xlfn.XLOOKUP(BM62,'マスター (2)'!$D$3:$D$168,'マスター (2)'!$B$3:$B$168,"",0,1))</f>
        <v>0</v>
      </c>
      <c r="BQ62" s="155" t="str">
        <v/>
      </c>
      <c r="BR62" s="155" t="e">
        <v>#N/A</v>
      </c>
      <c r="BS62" s="155">
        <v>0</v>
      </c>
    </row>
    <row r="63" spans="1:71">
      <c r="A63" s="417"/>
      <c r="B63" s="417"/>
      <c r="C63" s="427"/>
      <c r="D63" s="153">
        <v>41</v>
      </c>
      <c r="E63" s="159" t="str">
        <f>VLOOKUP(D63,'マスター (2)'!$B$3:$E$200,3,FALSE)</f>
        <v>大川　夢叶</v>
      </c>
      <c r="F63" s="159" t="str">
        <f>VLOOKUP(D63,'マスター (2)'!$B$3:$E$200,2,FALSE)</f>
        <v>主将</v>
      </c>
      <c r="G63" s="155" t="str">
        <f t="shared" si="5"/>
        <v>o</v>
      </c>
      <c r="H63" s="155" t="str">
        <f>IF(D63&lt;A62*10,"エラー",IF(D63&gt;A62*10+9,"エラー","o"))</f>
        <v>o</v>
      </c>
      <c r="K63" s="155" t="str">
        <f t="shared" ref="K63:K66" si="48">F63</f>
        <v>主将</v>
      </c>
      <c r="L63" s="155" t="str">
        <f>E63</f>
        <v>大川　夢叶</v>
      </c>
      <c r="M63" s="120">
        <v>6</v>
      </c>
      <c r="N63" s="120"/>
      <c r="O63" s="155" t="str">
        <f t="shared" si="45"/>
        <v>大垣　　 漣</v>
      </c>
      <c r="P63" s="155" t="str">
        <f t="shared" si="45"/>
        <v>六将</v>
      </c>
      <c r="R63" s="143"/>
      <c r="S63" s="417"/>
      <c r="T63" s="417"/>
      <c r="U63" s="427"/>
      <c r="V63" s="153">
        <v>42</v>
      </c>
      <c r="W63" s="159" t="str">
        <f>VLOOKUP(V63,'マスター (2)'!$B$3:$E$200,3,FALSE)</f>
        <v>末富　優希</v>
      </c>
      <c r="X63" s="159" t="str">
        <f>VLOOKUP(V63,'マスター (2)'!$B$3:$E$200,2,FALSE)</f>
        <v>副将</v>
      </c>
      <c r="Y63" s="155" t="str">
        <f t="shared" si="7"/>
        <v>o</v>
      </c>
      <c r="Z63" s="155" t="str">
        <f>IF(V63&lt;S62*10,"エラー",IF(V63&gt;S62*10+9,"エラー","o"))</f>
        <v>o</v>
      </c>
      <c r="AC63" s="155" t="str">
        <f t="shared" ref="AC63:AC66" si="49">X63</f>
        <v>副将</v>
      </c>
      <c r="AD63" s="155" t="str">
        <f>W63</f>
        <v>末富　優希</v>
      </c>
      <c r="AE63" s="120"/>
      <c r="AF63" s="120">
        <v>3</v>
      </c>
      <c r="AG63" s="155" t="str">
        <f t="shared" si="46"/>
        <v>坂井　心優</v>
      </c>
      <c r="AH63" s="155" t="str">
        <f t="shared" si="46"/>
        <v>六将</v>
      </c>
      <c r="AJ63" s="146"/>
      <c r="AK63" s="417"/>
      <c r="AL63" s="417"/>
      <c r="AM63" s="427"/>
      <c r="AN63" s="153">
        <v>41</v>
      </c>
      <c r="AO63" s="159" t="str">
        <f>VLOOKUP(AN63,'マスター (2)'!$B$3:$E$200,3,FALSE)</f>
        <v>大川　夢叶</v>
      </c>
      <c r="AP63" s="159" t="str">
        <f>VLOOKUP(AN63,'マスター (2)'!$B$3:$E$200,2,FALSE)</f>
        <v>主将</v>
      </c>
      <c r="AQ63" s="155" t="str">
        <f t="shared" si="2"/>
        <v>o</v>
      </c>
      <c r="AR63" s="155" t="str">
        <f>IF(AN63&lt;AK62*10,"エラー",IF(AN63&gt;AK62*10+9,"エラー","o"))</f>
        <v>o</v>
      </c>
      <c r="AU63" s="155" t="str">
        <f t="shared" ref="AU63:AU66" si="50">AP63</f>
        <v>主将</v>
      </c>
      <c r="AV63" s="155" t="str">
        <f>AO63</f>
        <v>大川　夢叶</v>
      </c>
      <c r="AW63" s="120"/>
      <c r="AX63" s="120">
        <v>3</v>
      </c>
      <c r="AY63" s="155" t="str">
        <f t="shared" si="47"/>
        <v>林　　 悠乃</v>
      </c>
      <c r="AZ63" s="155" t="str">
        <f t="shared" si="47"/>
        <v>三将</v>
      </c>
      <c r="BB63" s="149"/>
      <c r="BD63" s="188" t="str">
        <f>VLOOKUP(BE63,'マスター (2)'!D:E,2,FALSE)</f>
        <v>茨城</v>
      </c>
      <c r="BE63" s="168" t="str">
        <f t="shared" si="14"/>
        <v>大川　夢叶</v>
      </c>
      <c r="BF63" s="155"/>
      <c r="BG63" s="155" t="str">
        <f t="shared" si="10"/>
        <v>坂井　心優</v>
      </c>
      <c r="BH63" s="155"/>
      <c r="BI63" s="155" t="str">
        <f t="shared" si="11"/>
        <v>林　　 悠乃</v>
      </c>
      <c r="BJ63" s="155"/>
      <c r="BK63">
        <f t="shared" si="12"/>
        <v>1</v>
      </c>
      <c r="BM63" s="155" t="str">
        <f t="shared" si="13"/>
        <v/>
      </c>
      <c r="BN63" s="155" t="e">
        <f>VLOOKUP(BM63,'マスター (2)'!D:E,2,FALSE)</f>
        <v>#N/A</v>
      </c>
      <c r="BO63">
        <f>IF(BM63="",0,_xlfn.XLOOKUP(BM63,'マスター (2)'!$D$3:$D$168,'マスター (2)'!$B$3:$B$168,"",0,1))</f>
        <v>0</v>
      </c>
      <c r="BQ63" s="155" t="str">
        <v/>
      </c>
      <c r="BR63" s="155" t="e">
        <v>#N/A</v>
      </c>
      <c r="BS63" s="155">
        <v>0</v>
      </c>
    </row>
    <row r="64" spans="1:71">
      <c r="A64" s="417"/>
      <c r="B64" s="417"/>
      <c r="C64" s="427"/>
      <c r="D64" s="153">
        <v>44</v>
      </c>
      <c r="E64" s="159" t="str">
        <f>VLOOKUP(D64,'マスター (2)'!$B$3:$E$200,3,FALSE)</f>
        <v>成田　咲希</v>
      </c>
      <c r="F64" s="159" t="str">
        <f>VLOOKUP(D64,'マスター (2)'!$B$3:$E$200,2,FALSE)</f>
        <v>四将</v>
      </c>
      <c r="G64" s="155" t="str">
        <f t="shared" si="5"/>
        <v>o</v>
      </c>
      <c r="H64" s="155" t="str">
        <f>IF(D64&lt;A62*10,"エラー",IF(D64&gt;A62*10+9,"エラー","o"))</f>
        <v>o</v>
      </c>
      <c r="K64" s="155" t="str">
        <f t="shared" si="48"/>
        <v>四将</v>
      </c>
      <c r="L64" s="155" t="str">
        <f>E64</f>
        <v>成田　咲希</v>
      </c>
      <c r="M64" s="120"/>
      <c r="N64" s="120">
        <v>13</v>
      </c>
      <c r="O64" s="155" t="str">
        <f t="shared" si="45"/>
        <v>黒﨑　夏海</v>
      </c>
      <c r="P64" s="155" t="str">
        <f t="shared" si="45"/>
        <v>副将</v>
      </c>
      <c r="R64" s="143"/>
      <c r="S64" s="417"/>
      <c r="T64" s="417"/>
      <c r="U64" s="427"/>
      <c r="V64" s="153">
        <v>47</v>
      </c>
      <c r="W64" s="159" t="str">
        <f>VLOOKUP(V64,'マスター (2)'!$B$3:$E$200,3,FALSE)</f>
        <v>明連　佑香</v>
      </c>
      <c r="X64" s="159" t="str">
        <f>VLOOKUP(V64,'マスター (2)'!$B$3:$E$200,2,FALSE)</f>
        <v>七将</v>
      </c>
      <c r="Y64" s="155" t="str">
        <f t="shared" si="7"/>
        <v>o</v>
      </c>
      <c r="Z64" s="155" t="str">
        <f>IF(V64&lt;S62*10,"エラー",IF(V64&gt;S62*10+9,"エラー","o"))</f>
        <v>o</v>
      </c>
      <c r="AC64" s="155" t="str">
        <f t="shared" si="49"/>
        <v>七将</v>
      </c>
      <c r="AD64" s="155" t="str">
        <f>W64</f>
        <v>明連　佑香</v>
      </c>
      <c r="AE64" s="120"/>
      <c r="AF64" s="120">
        <v>11</v>
      </c>
      <c r="AG64" s="155" t="str">
        <f t="shared" si="46"/>
        <v>和倉　菜桜</v>
      </c>
      <c r="AH64" s="155" t="str">
        <f t="shared" si="46"/>
        <v>四将</v>
      </c>
      <c r="AJ64" s="146"/>
      <c r="AK64" s="417"/>
      <c r="AL64" s="417"/>
      <c r="AM64" s="427"/>
      <c r="AN64" s="153">
        <v>44</v>
      </c>
      <c r="AO64" s="159" t="str">
        <f>VLOOKUP(AN64,'マスター (2)'!$B$3:$E$200,3,FALSE)</f>
        <v>成田　咲希</v>
      </c>
      <c r="AP64" s="159" t="str">
        <f>VLOOKUP(AN64,'マスター (2)'!$B$3:$E$200,2,FALSE)</f>
        <v>四将</v>
      </c>
      <c r="AQ64" s="155" t="str">
        <f t="shared" si="2"/>
        <v>o</v>
      </c>
      <c r="AR64" s="155" t="str">
        <f>IF(AN64&lt;AK62*10,"エラー",IF(AN64&gt;AK62*10+9,"エラー","o"))</f>
        <v>o</v>
      </c>
      <c r="AU64" s="155" t="str">
        <f t="shared" si="50"/>
        <v>四将</v>
      </c>
      <c r="AV64" s="155" t="str">
        <f>AO64</f>
        <v>成田　咲希</v>
      </c>
      <c r="AW64" s="120"/>
      <c r="AX64" s="120">
        <v>14</v>
      </c>
      <c r="AY64" s="155" t="str">
        <f t="shared" si="47"/>
        <v>松本のどか</v>
      </c>
      <c r="AZ64" s="155" t="str">
        <f t="shared" si="47"/>
        <v>五将</v>
      </c>
      <c r="BB64" s="149"/>
      <c r="BD64" s="188" t="str">
        <f>VLOOKUP(BE64,'マスター (2)'!D:E,2,FALSE)</f>
        <v>栃木</v>
      </c>
      <c r="BE64" s="168" t="str">
        <f t="shared" si="14"/>
        <v>黒﨑　夏海</v>
      </c>
      <c r="BF64" s="155"/>
      <c r="BG64" s="155" t="str">
        <f t="shared" si="10"/>
        <v>和倉　菜桜</v>
      </c>
      <c r="BH64" s="155"/>
      <c r="BI64" s="155" t="str">
        <f t="shared" si="11"/>
        <v>松本のどか</v>
      </c>
      <c r="BJ64" s="155"/>
      <c r="BK64">
        <f t="shared" si="12"/>
        <v>1</v>
      </c>
      <c r="BM64" s="155" t="str">
        <f t="shared" si="13"/>
        <v/>
      </c>
      <c r="BN64" s="155" t="e">
        <f>VLOOKUP(BM64,'マスター (2)'!D:E,2,FALSE)</f>
        <v>#N/A</v>
      </c>
      <c r="BO64">
        <f>IF(BM64="",0,_xlfn.XLOOKUP(BM64,'マスター (2)'!$D$3:$D$168,'マスター (2)'!$B$3:$B$168,"",0,1))</f>
        <v>0</v>
      </c>
      <c r="BQ64" s="155" t="str">
        <v/>
      </c>
      <c r="BR64" s="155" t="e">
        <v>#N/A</v>
      </c>
      <c r="BS64" s="155">
        <v>0</v>
      </c>
    </row>
    <row r="65" spans="1:71">
      <c r="A65" s="417"/>
      <c r="B65" s="417"/>
      <c r="C65" s="427"/>
      <c r="D65" s="153">
        <v>42</v>
      </c>
      <c r="E65" s="159" t="str">
        <f>VLOOKUP(D65,'マスター (2)'!$B$3:$E$200,3,FALSE)</f>
        <v>末富　優希</v>
      </c>
      <c r="F65" s="159" t="str">
        <f>VLOOKUP(D65,'マスター (2)'!$B$3:$E$200,2,FALSE)</f>
        <v>副将</v>
      </c>
      <c r="G65" s="155" t="str">
        <f t="shared" si="5"/>
        <v>o</v>
      </c>
      <c r="H65" s="155" t="str">
        <f>IF(D65&lt;A62*10,"エラー",IF(D65&gt;A62*10+9,"エラー","o"))</f>
        <v>o</v>
      </c>
      <c r="K65" s="155" t="str">
        <f t="shared" si="48"/>
        <v>副将</v>
      </c>
      <c r="L65" s="155" t="str">
        <f>E65</f>
        <v>末富　優希</v>
      </c>
      <c r="M65" s="120"/>
      <c r="N65" s="120">
        <v>10</v>
      </c>
      <c r="O65" s="155" t="str">
        <f t="shared" si="45"/>
        <v>石川　　 舞</v>
      </c>
      <c r="P65" s="155" t="str">
        <f t="shared" si="45"/>
        <v>五将</v>
      </c>
      <c r="R65" s="143"/>
      <c r="S65" s="417"/>
      <c r="T65" s="417"/>
      <c r="U65" s="427"/>
      <c r="V65" s="153">
        <v>41</v>
      </c>
      <c r="W65" s="159" t="str">
        <f>VLOOKUP(V65,'マスター (2)'!$B$3:$E$200,3,FALSE)</f>
        <v>大川　夢叶</v>
      </c>
      <c r="X65" s="159" t="str">
        <f>VLOOKUP(V65,'マスター (2)'!$B$3:$E$200,2,FALSE)</f>
        <v>主将</v>
      </c>
      <c r="Y65" s="155" t="str">
        <f t="shared" si="7"/>
        <v>o</v>
      </c>
      <c r="Z65" s="155" t="str">
        <f>IF(V65&lt;S62*10,"エラー",IF(V65&gt;S62*10+9,"エラー","o"))</f>
        <v>o</v>
      </c>
      <c r="AC65" s="155" t="str">
        <f t="shared" si="49"/>
        <v>主将</v>
      </c>
      <c r="AD65" s="155" t="str">
        <f>W65</f>
        <v>大川　夢叶</v>
      </c>
      <c r="AE65" s="120"/>
      <c r="AF65" s="120">
        <v>22</v>
      </c>
      <c r="AG65" s="155" t="str">
        <f t="shared" si="46"/>
        <v>松下　 　雅</v>
      </c>
      <c r="AH65" s="155" t="str">
        <f t="shared" si="46"/>
        <v>主将</v>
      </c>
      <c r="AJ65" s="146"/>
      <c r="AK65" s="417"/>
      <c r="AL65" s="417"/>
      <c r="AM65" s="427"/>
      <c r="AN65" s="153">
        <v>42</v>
      </c>
      <c r="AO65" s="159" t="str">
        <f>VLOOKUP(AN65,'マスター (2)'!$B$3:$E$200,3,FALSE)</f>
        <v>末富　優希</v>
      </c>
      <c r="AP65" s="159" t="str">
        <f>VLOOKUP(AN65,'マスター (2)'!$B$3:$E$200,2,FALSE)</f>
        <v>副将</v>
      </c>
      <c r="AQ65" s="155" t="str">
        <f t="shared" si="2"/>
        <v>o</v>
      </c>
      <c r="AR65" s="155" t="str">
        <f>IF(AN65&lt;AK62*10,"エラー",IF(AN65&gt;AK62*10+9,"エラー","o"))</f>
        <v>o</v>
      </c>
      <c r="AU65" s="155" t="str">
        <f t="shared" si="50"/>
        <v>副将</v>
      </c>
      <c r="AV65" s="155" t="str">
        <f>AO65</f>
        <v>末富　優希</v>
      </c>
      <c r="AW65" s="120"/>
      <c r="AX65" s="120">
        <v>2</v>
      </c>
      <c r="AY65" s="155" t="str">
        <f t="shared" si="47"/>
        <v>森田　 　麗</v>
      </c>
      <c r="AZ65" s="155" t="str">
        <f t="shared" si="47"/>
        <v>副将</v>
      </c>
      <c r="BB65" s="149"/>
      <c r="BD65" s="188" t="str">
        <f>VLOOKUP(BE65,'マスター (2)'!D:E,2,FALSE)</f>
        <v>栃木</v>
      </c>
      <c r="BE65" s="168" t="str">
        <f t="shared" si="14"/>
        <v>石川　　 舞</v>
      </c>
      <c r="BF65" s="155"/>
      <c r="BG65" s="155" t="str">
        <f t="shared" si="10"/>
        <v>松下　 　雅</v>
      </c>
      <c r="BH65" s="155"/>
      <c r="BI65" s="155" t="str">
        <f t="shared" si="11"/>
        <v>森田　 　麗</v>
      </c>
      <c r="BJ65" s="155"/>
      <c r="BK65">
        <f t="shared" si="12"/>
        <v>2</v>
      </c>
      <c r="BM65" s="155" t="str">
        <f t="shared" si="13"/>
        <v/>
      </c>
      <c r="BN65" s="155" t="e">
        <f>VLOOKUP(BM65,'マスター (2)'!D:E,2,FALSE)</f>
        <v>#N/A</v>
      </c>
      <c r="BO65">
        <f>IF(BM65="",0,_xlfn.XLOOKUP(BM65,'マスター (2)'!$D$3:$D$168,'マスター (2)'!$B$3:$B$168,"",0,1))</f>
        <v>0</v>
      </c>
      <c r="BQ65" s="155" t="str">
        <v/>
      </c>
      <c r="BR65" s="155" t="e">
        <v>#N/A</v>
      </c>
      <c r="BS65" s="155">
        <v>0</v>
      </c>
    </row>
    <row r="66" spans="1:71">
      <c r="A66" s="417"/>
      <c r="B66" s="417"/>
      <c r="C66" s="427"/>
      <c r="D66" s="153">
        <v>45</v>
      </c>
      <c r="E66" s="159" t="str">
        <f>VLOOKUP(D66,'マスター (2)'!$B$3:$E$200,3,FALSE)</f>
        <v>藤沼　里彩</v>
      </c>
      <c r="F66" s="159" t="str">
        <f>VLOOKUP(D66,'マスター (2)'!$B$3:$E$200,2,FALSE)</f>
        <v>五将</v>
      </c>
      <c r="G66" s="155" t="str">
        <f t="shared" si="5"/>
        <v>o</v>
      </c>
      <c r="H66" s="155" t="str">
        <f>IF(D66&lt;A62*10,"エラー",IF(D66&gt;A62*10+9,"エラー","o"))</f>
        <v>o</v>
      </c>
      <c r="K66" s="155" t="str">
        <f t="shared" si="48"/>
        <v>五将</v>
      </c>
      <c r="L66" s="155" t="str">
        <f>E66</f>
        <v>藤沼　里彩</v>
      </c>
      <c r="M66" s="120"/>
      <c r="N66" s="120">
        <v>14</v>
      </c>
      <c r="O66" s="155" t="str">
        <f t="shared" si="45"/>
        <v>倉井　舞音</v>
      </c>
      <c r="P66" s="155" t="str">
        <f t="shared" si="45"/>
        <v>主将</v>
      </c>
      <c r="R66" s="143"/>
      <c r="S66" s="417"/>
      <c r="T66" s="417"/>
      <c r="U66" s="427"/>
      <c r="V66" s="153">
        <v>43</v>
      </c>
      <c r="W66" s="159" t="str">
        <f>VLOOKUP(V66,'マスター (2)'!$B$3:$E$200,3,FALSE)</f>
        <v>甲　希乃花</v>
      </c>
      <c r="X66" s="159" t="str">
        <f>VLOOKUP(V66,'マスター (2)'!$B$3:$E$200,2,FALSE)</f>
        <v>三将</v>
      </c>
      <c r="Y66" s="155" t="str">
        <f t="shared" si="7"/>
        <v>o</v>
      </c>
      <c r="Z66" s="155" t="str">
        <f>IF(V66&lt;S62*10,"エラー",IF(V66&gt;S62*10+9,"エラー","o"))</f>
        <v>o</v>
      </c>
      <c r="AC66" s="155" t="str">
        <f t="shared" si="49"/>
        <v>三将</v>
      </c>
      <c r="AD66" s="155" t="str">
        <f>W66</f>
        <v>甲　希乃花</v>
      </c>
      <c r="AE66" s="120"/>
      <c r="AF66" s="120">
        <v>14</v>
      </c>
      <c r="AG66" s="155" t="str">
        <f t="shared" si="46"/>
        <v>棚野　葵子</v>
      </c>
      <c r="AH66" s="155" t="str">
        <f t="shared" si="46"/>
        <v>副将</v>
      </c>
      <c r="AJ66" s="146"/>
      <c r="AK66" s="417"/>
      <c r="AL66" s="417"/>
      <c r="AM66" s="427"/>
      <c r="AN66" s="153">
        <v>47</v>
      </c>
      <c r="AO66" s="159" t="str">
        <f>VLOOKUP(AN66,'マスター (2)'!$B$3:$E$200,3,FALSE)</f>
        <v>明連　佑香</v>
      </c>
      <c r="AP66" s="159" t="str">
        <f>VLOOKUP(AN66,'マスター (2)'!$B$3:$E$200,2,FALSE)</f>
        <v>七将</v>
      </c>
      <c r="AQ66" s="155" t="str">
        <f t="shared" ref="AQ66:AQ127" si="51">IF(COUNTIF($AN:$AN,AN66)&gt;1,"重複","o")</f>
        <v>o</v>
      </c>
      <c r="AR66" s="155" t="str">
        <f>IF(AN66&lt;AK62*10,"エラー",IF(AN66&gt;AK62*10+9,"エラー","o"))</f>
        <v>o</v>
      </c>
      <c r="AU66" s="155" t="str">
        <f t="shared" si="50"/>
        <v>七将</v>
      </c>
      <c r="AV66" s="155" t="str">
        <f>AO66</f>
        <v>明連　佑香</v>
      </c>
      <c r="AW66" s="120"/>
      <c r="AX66" s="120">
        <v>13</v>
      </c>
      <c r="AY66" s="189" t="str">
        <f t="shared" si="47"/>
        <v>出口　扶歩</v>
      </c>
      <c r="AZ66" s="189" t="str">
        <f t="shared" si="47"/>
        <v>主将</v>
      </c>
      <c r="BB66" s="149"/>
      <c r="BD66" s="188" t="str">
        <f>VLOOKUP(BE66,'マスター (2)'!D:E,2,FALSE)</f>
        <v>栃木</v>
      </c>
      <c r="BE66" s="168" t="str">
        <f t="shared" si="14"/>
        <v>倉井　舞音</v>
      </c>
      <c r="BF66" s="155"/>
      <c r="BG66" s="155" t="str">
        <f t="shared" si="10"/>
        <v>棚野　葵子</v>
      </c>
      <c r="BH66" s="155"/>
      <c r="BI66" s="155" t="str">
        <f t="shared" si="11"/>
        <v>出口　扶歩</v>
      </c>
      <c r="BJ66" s="155"/>
      <c r="BK66">
        <f t="shared" si="12"/>
        <v>2</v>
      </c>
      <c r="BM66" s="155" t="str">
        <f t="shared" si="13"/>
        <v/>
      </c>
      <c r="BN66" s="155" t="e">
        <f>VLOOKUP(BM66,'マスター (2)'!D:E,2,FALSE)</f>
        <v>#N/A</v>
      </c>
      <c r="BO66">
        <f>IF(BM66="",0,_xlfn.XLOOKUP(BM66,'マスター (2)'!$D$3:$D$168,'マスター (2)'!$B$3:$B$168,"",0,1))</f>
        <v>0</v>
      </c>
      <c r="BQ66" s="155" t="str">
        <v/>
      </c>
      <c r="BR66" s="155" t="e">
        <v>#N/A</v>
      </c>
      <c r="BS66" s="155">
        <v>0</v>
      </c>
    </row>
    <row r="67" spans="1:71">
      <c r="A67" s="417">
        <f>VLOOKUP(C67,'マスター (2)'!$K:$M,2,FALSE)</f>
        <v>5</v>
      </c>
      <c r="B67" s="417" t="str">
        <f>VLOOKUP(C67,'マスター (2)'!$K:$M,3,FALSE)</f>
        <v>栃木</v>
      </c>
      <c r="C67" s="420" t="s">
        <v>365</v>
      </c>
      <c r="D67" s="153">
        <v>53</v>
      </c>
      <c r="E67" s="155" t="str">
        <f>VLOOKUP(D67,'マスター (2)'!$B$3:$E$200,3,FALSE)</f>
        <v>吉田浩太朗</v>
      </c>
      <c r="F67" s="155" t="str">
        <f>VLOOKUP(D67,'マスター (2)'!$B$3:$E$200,2,FALSE)</f>
        <v>三将</v>
      </c>
      <c r="G67" s="155" t="str">
        <f t="shared" ref="G67:G127" si="52">IF(COUNTIF($D:$D,D67)&gt;1,"重複","o")</f>
        <v>o</v>
      </c>
      <c r="H67" s="155" t="str">
        <f>IF(D67&lt;A67*10,"エラー",IF(D67&gt;A67*10+9,"エラー","o"))</f>
        <v>o</v>
      </c>
      <c r="R67" s="143"/>
      <c r="S67" s="417">
        <f>VLOOKUP(U67,'マスター (2)'!$K:$M,2,FALSE)</f>
        <v>20</v>
      </c>
      <c r="T67" s="417" t="str">
        <f>VLOOKUP(U67,'マスター (2)'!$K:$M,3,FALSE)</f>
        <v>京都</v>
      </c>
      <c r="U67" s="420" t="s">
        <v>502</v>
      </c>
      <c r="V67" s="153">
        <v>205</v>
      </c>
      <c r="W67" s="155" t="str">
        <f>VLOOKUP(V67,'マスター (2)'!$B$3:$E$200,3,FALSE)</f>
        <v>明城　沙紀</v>
      </c>
      <c r="X67" s="155" t="str">
        <f>VLOOKUP(V67,'マスター (2)'!$B$3:$E$200,2,FALSE)</f>
        <v>五将</v>
      </c>
      <c r="Y67" s="155" t="str">
        <f t="shared" ref="Y67:Y111" si="53">IF(COUNTIF($D:$D,V67)&gt;1,"重複","o")</f>
        <v>o</v>
      </c>
      <c r="Z67" s="155" t="str">
        <f>IF(V67&lt;S67*10,"エラー",IF(V67&gt;S67*10+9,"エラー","o"))</f>
        <v>o</v>
      </c>
      <c r="AJ67" s="146"/>
      <c r="AK67" s="417">
        <f>VLOOKUP(AM67,'マスター (2)'!$K:$M,2,FALSE)</f>
        <v>22</v>
      </c>
      <c r="AL67" s="417" t="str">
        <f>VLOOKUP(AM67,'マスター (2)'!$K:$M,3,FALSE)</f>
        <v>奈良</v>
      </c>
      <c r="AM67" s="420" t="s">
        <v>503</v>
      </c>
      <c r="AN67" s="153">
        <v>227</v>
      </c>
      <c r="AO67" s="155" t="str">
        <f>VLOOKUP(AN67,'マスター (2)'!$B$3:$E$200,3,FALSE)</f>
        <v>吉川　優花</v>
      </c>
      <c r="AP67" s="155" t="str">
        <f>VLOOKUP(AN67,'マスター (2)'!$B$3:$E$200,2,FALSE)</f>
        <v>七将</v>
      </c>
      <c r="AQ67" s="155" t="str">
        <f t="shared" si="51"/>
        <v>o</v>
      </c>
      <c r="AR67" s="155" t="str">
        <f>IF(AN67&lt;AK67*10,"エラー",IF(AN67&gt;AK67*10+9,"エラー","o"))</f>
        <v>o</v>
      </c>
      <c r="BB67" s="149"/>
      <c r="BD67" s="188" t="e">
        <f>VLOOKUP(BE67,'マスター (2)'!D:E,2,FALSE)</f>
        <v>#N/A</v>
      </c>
      <c r="BE67" s="168" t="str">
        <f t="shared" si="14"/>
        <v/>
      </c>
      <c r="BF67" s="155"/>
      <c r="BG67" s="155" t="str">
        <f t="shared" ref="BG67:BG130" si="54">IF(AE67&gt;0,AD67,IF(AF67&gt;0,AG67,""))</f>
        <v/>
      </c>
      <c r="BH67" s="155"/>
      <c r="BI67" s="155" t="str">
        <f t="shared" ref="BI67:BI130" si="55">IF(AW67&gt;0,AV67,IF(AX67&gt;0,AY67,""))</f>
        <v/>
      </c>
      <c r="BJ67" s="155"/>
      <c r="BK67">
        <f t="shared" ref="BK67:BK120" si="56">COUNTIF($BE:$BJ,BE67)</f>
        <v>6291264</v>
      </c>
      <c r="BM67" s="155" t="str">
        <f t="shared" ref="BM67:BM120" si="57">IF(BK67=3,BE67,"")</f>
        <v/>
      </c>
      <c r="BN67" s="155" t="e">
        <f>VLOOKUP(BM67,'マスター (2)'!D:E,2,FALSE)</f>
        <v>#N/A</v>
      </c>
      <c r="BO67">
        <f>IF(BM67="",0,_xlfn.XLOOKUP(BM67,'マスター (2)'!$D$3:$D$168,'マスター (2)'!$B$3:$B$168,"",0,1))</f>
        <v>0</v>
      </c>
      <c r="BQ67" s="155" t="str">
        <v/>
      </c>
      <c r="BR67" s="155" t="e">
        <v>#N/A</v>
      </c>
      <c r="BS67" s="155">
        <v>0</v>
      </c>
    </row>
    <row r="68" spans="1:71">
      <c r="A68" s="417"/>
      <c r="B68" s="417"/>
      <c r="C68" s="420"/>
      <c r="D68" s="153">
        <v>56</v>
      </c>
      <c r="E68" s="155" t="str">
        <f>VLOOKUP(D68,'マスター (2)'!$B$3:$E$200,3,FALSE)</f>
        <v>大垣　　 漣</v>
      </c>
      <c r="F68" s="155" t="str">
        <f>VLOOKUP(D68,'マスター (2)'!$B$3:$E$200,2,FALSE)</f>
        <v>六将</v>
      </c>
      <c r="G68" s="155" t="str">
        <f t="shared" si="52"/>
        <v>o</v>
      </c>
      <c r="H68" s="155" t="str">
        <f>IF(D68&lt;A67*10,"エラー",IF(D68&gt;A67*10+9,"エラー","o"))</f>
        <v>o</v>
      </c>
      <c r="R68" s="143"/>
      <c r="S68" s="417"/>
      <c r="T68" s="417"/>
      <c r="U68" s="420"/>
      <c r="V68" s="153">
        <v>206</v>
      </c>
      <c r="W68" s="155" t="str">
        <f>VLOOKUP(V68,'マスター (2)'!$B$3:$E$200,3,FALSE)</f>
        <v>坂井　心優</v>
      </c>
      <c r="X68" s="155" t="str">
        <f>VLOOKUP(V68,'マスター (2)'!$B$3:$E$200,2,FALSE)</f>
        <v>六将</v>
      </c>
      <c r="Y68" s="155" t="str">
        <f t="shared" si="53"/>
        <v>o</v>
      </c>
      <c r="Z68" s="155" t="str">
        <f>IF(V68&lt;S67*10,"エラー",IF(V68&gt;S67*10+9,"エラー","o"))</f>
        <v>o</v>
      </c>
      <c r="AJ68" s="146"/>
      <c r="AK68" s="417"/>
      <c r="AL68" s="417"/>
      <c r="AM68" s="420"/>
      <c r="AN68" s="153">
        <v>223</v>
      </c>
      <c r="AO68" s="155" t="str">
        <f>VLOOKUP(AN68,'マスター (2)'!$B$3:$E$200,3,FALSE)</f>
        <v>林　　 悠乃</v>
      </c>
      <c r="AP68" s="155" t="str">
        <f>VLOOKUP(AN68,'マスター (2)'!$B$3:$E$200,2,FALSE)</f>
        <v>三将</v>
      </c>
      <c r="AQ68" s="155" t="str">
        <f t="shared" si="51"/>
        <v>o</v>
      </c>
      <c r="AR68" s="155" t="str">
        <f>IF(AN68&lt;AK67*10,"エラー",IF(AN68&gt;AK67*10+9,"エラー","o"))</f>
        <v>o</v>
      </c>
      <c r="BB68" s="149"/>
      <c r="BD68" s="188" t="e">
        <f>VLOOKUP(BE68,'マスター (2)'!D:E,2,FALSE)</f>
        <v>#N/A</v>
      </c>
      <c r="BE68" s="168" t="str">
        <f t="shared" ref="BE68:BE71" si="58">IF(M68&gt;0,L68,IF(N68&gt;0,O68,""))</f>
        <v/>
      </c>
      <c r="BF68" s="155"/>
      <c r="BG68" s="155" t="str">
        <f t="shared" si="54"/>
        <v/>
      </c>
      <c r="BH68" s="155"/>
      <c r="BI68" s="155" t="str">
        <f t="shared" si="55"/>
        <v/>
      </c>
      <c r="BJ68" s="155"/>
      <c r="BK68">
        <f t="shared" si="56"/>
        <v>6291264</v>
      </c>
      <c r="BM68" s="155" t="str">
        <f t="shared" si="57"/>
        <v/>
      </c>
      <c r="BN68" s="155" t="e">
        <f>VLOOKUP(BM68,'マスター (2)'!D:E,2,FALSE)</f>
        <v>#N/A</v>
      </c>
      <c r="BO68">
        <f>IF(BM68="",0,_xlfn.XLOOKUP(BM68,'マスター (2)'!$D$3:$D$168,'マスター (2)'!$B$3:$B$168,"",0,1))</f>
        <v>0</v>
      </c>
      <c r="BQ68" s="155" t="str">
        <v/>
      </c>
      <c r="BR68" s="155" t="e">
        <v>#N/A</v>
      </c>
      <c r="BS68" s="155">
        <v>0</v>
      </c>
    </row>
    <row r="69" spans="1:71">
      <c r="A69" s="417"/>
      <c r="B69" s="417"/>
      <c r="C69" s="420"/>
      <c r="D69" s="153">
        <v>52</v>
      </c>
      <c r="E69" s="155" t="str">
        <f>VLOOKUP(D69,'マスター (2)'!$B$3:$E$200,3,FALSE)</f>
        <v>黒﨑　夏海</v>
      </c>
      <c r="F69" s="155" t="str">
        <f>VLOOKUP(D69,'マスター (2)'!$B$3:$E$200,2,FALSE)</f>
        <v>副将</v>
      </c>
      <c r="G69" s="155" t="str">
        <f t="shared" si="52"/>
        <v>o</v>
      </c>
      <c r="H69" s="155" t="str">
        <f>IF(D69&lt;A67*10,"エラー",IF(D69&gt;A67*10+9,"エラー","o"))</f>
        <v>o</v>
      </c>
      <c r="R69" s="143"/>
      <c r="S69" s="417"/>
      <c r="T69" s="417"/>
      <c r="U69" s="420"/>
      <c r="V69" s="153">
        <v>204</v>
      </c>
      <c r="W69" s="155" t="str">
        <f>VLOOKUP(V69,'マスター (2)'!$B$3:$E$200,3,FALSE)</f>
        <v>和倉　菜桜</v>
      </c>
      <c r="X69" s="155" t="str">
        <f>VLOOKUP(V69,'マスター (2)'!$B$3:$E$200,2,FALSE)</f>
        <v>四将</v>
      </c>
      <c r="Y69" s="155" t="str">
        <f t="shared" si="53"/>
        <v>o</v>
      </c>
      <c r="Z69" s="155" t="str">
        <f>IF(V69&lt;S67*10,"エラー",IF(V69&gt;S67*10+9,"エラー","o"))</f>
        <v>o</v>
      </c>
      <c r="AJ69" s="146"/>
      <c r="AK69" s="417"/>
      <c r="AL69" s="417"/>
      <c r="AM69" s="420"/>
      <c r="AN69" s="153">
        <v>225</v>
      </c>
      <c r="AO69" s="155" t="str">
        <f>VLOOKUP(AN69,'マスター (2)'!$B$3:$E$200,3,FALSE)</f>
        <v>松本のどか</v>
      </c>
      <c r="AP69" s="155" t="str">
        <f>VLOOKUP(AN69,'マスター (2)'!$B$3:$E$200,2,FALSE)</f>
        <v>五将</v>
      </c>
      <c r="AQ69" s="155" t="str">
        <f t="shared" si="51"/>
        <v>o</v>
      </c>
      <c r="AR69" s="155" t="str">
        <f>IF(AN69&lt;AK67*10,"エラー",IF(AN69&gt;AK67*10+9,"エラー","o"))</f>
        <v>o</v>
      </c>
      <c r="BB69" s="149"/>
      <c r="BD69" s="188" t="e">
        <f>VLOOKUP(BE69,'マスター (2)'!D:E,2,FALSE)</f>
        <v>#N/A</v>
      </c>
      <c r="BE69" s="168" t="str">
        <f t="shared" si="58"/>
        <v/>
      </c>
      <c r="BF69" s="155"/>
      <c r="BG69" s="155" t="str">
        <f t="shared" si="54"/>
        <v/>
      </c>
      <c r="BH69" s="155"/>
      <c r="BI69" s="155" t="str">
        <f t="shared" si="55"/>
        <v/>
      </c>
      <c r="BJ69" s="155"/>
      <c r="BK69">
        <f t="shared" si="56"/>
        <v>6291264</v>
      </c>
      <c r="BM69" s="155" t="str">
        <f t="shared" si="57"/>
        <v/>
      </c>
      <c r="BN69" s="155" t="e">
        <f>VLOOKUP(BM69,'マスター (2)'!D:E,2,FALSE)</f>
        <v>#N/A</v>
      </c>
      <c r="BO69">
        <f>IF(BM69="",0,_xlfn.XLOOKUP(BM69,'マスター (2)'!$D$3:$D$168,'マスター (2)'!$B$3:$B$168,"",0,1))</f>
        <v>0</v>
      </c>
      <c r="BQ69" s="155" t="str">
        <v/>
      </c>
      <c r="BR69" s="155" t="e">
        <v>#N/A</v>
      </c>
      <c r="BS69" s="155">
        <v>0</v>
      </c>
    </row>
    <row r="70" spans="1:71">
      <c r="A70" s="417"/>
      <c r="B70" s="417"/>
      <c r="C70" s="420"/>
      <c r="D70" s="153">
        <v>55</v>
      </c>
      <c r="E70" s="155" t="str">
        <f>VLOOKUP(D70,'マスター (2)'!$B$3:$E$200,3,FALSE)</f>
        <v>石川　　 舞</v>
      </c>
      <c r="F70" s="155" t="str">
        <f>VLOOKUP(D70,'マスター (2)'!$B$3:$E$200,2,FALSE)</f>
        <v>五将</v>
      </c>
      <c r="G70" s="155" t="str">
        <f t="shared" si="52"/>
        <v>o</v>
      </c>
      <c r="H70" s="155" t="str">
        <f>IF(D70&lt;A67*10,"エラー",IF(D70&gt;A67*10+9,"エラー","o"))</f>
        <v>o</v>
      </c>
      <c r="R70" s="143"/>
      <c r="S70" s="417"/>
      <c r="T70" s="417"/>
      <c r="U70" s="420"/>
      <c r="V70" s="153">
        <v>201</v>
      </c>
      <c r="W70" s="155" t="str">
        <f>VLOOKUP(V70,'マスター (2)'!$B$3:$E$200,3,FALSE)</f>
        <v>松下　 　雅</v>
      </c>
      <c r="X70" s="155" t="str">
        <f>VLOOKUP(V70,'マスター (2)'!$B$3:$E$200,2,FALSE)</f>
        <v>主将</v>
      </c>
      <c r="Y70" s="155" t="str">
        <f t="shared" si="53"/>
        <v>o</v>
      </c>
      <c r="Z70" s="155" t="str">
        <f>IF(V70&lt;S67*10,"エラー",IF(V70&gt;S67*10+9,"エラー","o"))</f>
        <v>o</v>
      </c>
      <c r="AJ70" s="146"/>
      <c r="AK70" s="417"/>
      <c r="AL70" s="417"/>
      <c r="AM70" s="420"/>
      <c r="AN70" s="153">
        <v>222</v>
      </c>
      <c r="AO70" s="155" t="str">
        <f>VLOOKUP(AN70,'マスター (2)'!$B$3:$E$200,3,FALSE)</f>
        <v>森田　 　麗</v>
      </c>
      <c r="AP70" s="155" t="str">
        <f>VLOOKUP(AN70,'マスター (2)'!$B$3:$E$200,2,FALSE)</f>
        <v>副将</v>
      </c>
      <c r="AQ70" s="155" t="str">
        <f t="shared" si="51"/>
        <v>o</v>
      </c>
      <c r="AR70" s="155" t="str">
        <f>IF(AN70&lt;AK67*10,"エラー",IF(AN70&gt;AK67*10+9,"エラー","o"))</f>
        <v>o</v>
      </c>
      <c r="BB70" s="149"/>
      <c r="BD70" s="188" t="e">
        <f>VLOOKUP(BE70,'マスター (2)'!D:E,2,FALSE)</f>
        <v>#N/A</v>
      </c>
      <c r="BE70" s="168" t="str">
        <f t="shared" si="58"/>
        <v/>
      </c>
      <c r="BF70" s="155"/>
      <c r="BG70" s="155" t="str">
        <f t="shared" si="54"/>
        <v/>
      </c>
      <c r="BH70" s="155"/>
      <c r="BI70" s="155" t="str">
        <f t="shared" si="55"/>
        <v/>
      </c>
      <c r="BJ70" s="155"/>
      <c r="BK70">
        <f t="shared" si="56"/>
        <v>6291264</v>
      </c>
      <c r="BM70" s="155" t="str">
        <f t="shared" si="57"/>
        <v/>
      </c>
      <c r="BN70" s="155" t="e">
        <f>VLOOKUP(BM70,'マスター (2)'!D:E,2,FALSE)</f>
        <v>#N/A</v>
      </c>
      <c r="BO70">
        <f>IF(BM70="",0,_xlfn.XLOOKUP(BM70,'マスター (2)'!$D$3:$D$168,'マスター (2)'!$B$3:$B$168,"",0,1))</f>
        <v>0</v>
      </c>
      <c r="BQ70" s="155" t="str">
        <v/>
      </c>
      <c r="BR70" s="155" t="e">
        <v>#N/A</v>
      </c>
      <c r="BS70" s="155">
        <v>0</v>
      </c>
    </row>
    <row r="71" spans="1:71" ht="19" thickBot="1">
      <c r="A71" s="417"/>
      <c r="B71" s="417"/>
      <c r="C71" s="421"/>
      <c r="D71" s="153">
        <v>51</v>
      </c>
      <c r="E71" s="155" t="str">
        <f>VLOOKUP(D71,'マスター (2)'!$B$3:$E$200,3,FALSE)</f>
        <v>倉井　舞音</v>
      </c>
      <c r="F71" s="155" t="str">
        <f>VLOOKUP(D71,'マスター (2)'!$B$3:$E$200,2,FALSE)</f>
        <v>主将</v>
      </c>
      <c r="G71" s="155" t="str">
        <f t="shared" si="52"/>
        <v>o</v>
      </c>
      <c r="H71" s="155" t="str">
        <f>IF(D71&lt;A67*10,"エラー",IF(D71&gt;A67*10+9,"エラー","o"))</f>
        <v>o</v>
      </c>
      <c r="K71" t="str">
        <f>B72</f>
        <v>京都</v>
      </c>
      <c r="O71" t="str">
        <f>B77</f>
        <v>奈良</v>
      </c>
      <c r="R71" s="143"/>
      <c r="S71" s="417"/>
      <c r="T71" s="417"/>
      <c r="U71" s="421"/>
      <c r="V71" s="153">
        <v>202</v>
      </c>
      <c r="W71" s="155" t="str">
        <f>VLOOKUP(V71,'マスター (2)'!$B$3:$E$200,3,FALSE)</f>
        <v>棚野　葵子</v>
      </c>
      <c r="X71" s="155" t="str">
        <f>VLOOKUP(V71,'マスター (2)'!$B$3:$E$200,2,FALSE)</f>
        <v>副将</v>
      </c>
      <c r="Y71" s="155" t="str">
        <f t="shared" si="53"/>
        <v>o</v>
      </c>
      <c r="Z71" s="155" t="str">
        <f>IF(V71&lt;S67*10,"エラー",IF(V71&gt;S67*10+9,"エラー","o"))</f>
        <v>o</v>
      </c>
      <c r="AC71" t="str">
        <f>T72</f>
        <v>栃木</v>
      </c>
      <c r="AG71" t="str">
        <f>T77</f>
        <v>奈良</v>
      </c>
      <c r="AJ71" s="146"/>
      <c r="AK71" s="417"/>
      <c r="AL71" s="417"/>
      <c r="AM71" s="421"/>
      <c r="AN71" s="153">
        <v>221</v>
      </c>
      <c r="AO71" s="155" t="str">
        <f>VLOOKUP(AN71,'マスター (2)'!$B$3:$E$200,3,FALSE)</f>
        <v>出口　扶歩</v>
      </c>
      <c r="AP71" s="155" t="str">
        <f>VLOOKUP(AN71,'マスター (2)'!$B$3:$E$200,2,FALSE)</f>
        <v>主将</v>
      </c>
      <c r="AQ71" s="155" t="str">
        <f t="shared" si="51"/>
        <v>o</v>
      </c>
      <c r="AR71" s="155" t="str">
        <f>IF(AN71&lt;AK67*10,"エラー",IF(AN71&gt;AK67*10+9,"エラー","o"))</f>
        <v>o</v>
      </c>
      <c r="AU71" t="str">
        <f>AL72</f>
        <v>栃木</v>
      </c>
      <c r="AY71" t="str">
        <f>AL77</f>
        <v>京都</v>
      </c>
      <c r="BB71" s="149"/>
      <c r="BD71" s="188" t="e">
        <f>VLOOKUP(BE71,'マスター (2)'!D:E,2,FALSE)</f>
        <v>#N/A</v>
      </c>
      <c r="BE71" s="168" t="str">
        <f t="shared" si="58"/>
        <v/>
      </c>
      <c r="BF71" s="155"/>
      <c r="BG71" s="155" t="str">
        <f t="shared" si="54"/>
        <v/>
      </c>
      <c r="BH71" s="155"/>
      <c r="BI71" s="155" t="str">
        <f t="shared" si="55"/>
        <v/>
      </c>
      <c r="BJ71" s="155"/>
      <c r="BK71">
        <f t="shared" si="56"/>
        <v>6291264</v>
      </c>
      <c r="BM71" s="155" t="str">
        <f t="shared" si="57"/>
        <v/>
      </c>
      <c r="BN71" s="155" t="e">
        <f>VLOOKUP(BM71,'マスター (2)'!D:E,2,FALSE)</f>
        <v>#N/A</v>
      </c>
      <c r="BO71">
        <f>IF(BM71="",0,_xlfn.XLOOKUP(BM71,'マスター (2)'!$D$3:$D$168,'マスター (2)'!$B$3:$B$168,"",0,1))</f>
        <v>0</v>
      </c>
      <c r="BQ71" s="155" t="str">
        <v/>
      </c>
      <c r="BR71" s="155" t="e">
        <v>#N/A</v>
      </c>
      <c r="BS71" s="155">
        <v>0</v>
      </c>
    </row>
    <row r="72" spans="1:71">
      <c r="A72" s="417">
        <f>VLOOKUP(C72,'マスター (2)'!$K:$M,2,FALSE)</f>
        <v>20</v>
      </c>
      <c r="B72" s="417" t="str">
        <f>VLOOKUP(C72,'マスター (2)'!$K:$M,3,FALSE)</f>
        <v>京都</v>
      </c>
      <c r="C72" s="426" t="s">
        <v>502</v>
      </c>
      <c r="D72" s="153">
        <v>202</v>
      </c>
      <c r="E72" s="159" t="str">
        <f>VLOOKUP(D72,'マスター (2)'!$B$3:$E$200,3,FALSE)</f>
        <v>棚野　葵子</v>
      </c>
      <c r="F72" s="159" t="str">
        <f>VLOOKUP(D72,'マスター (2)'!$B$3:$E$200,2,FALSE)</f>
        <v>副将</v>
      </c>
      <c r="G72" s="155" t="str">
        <f t="shared" si="52"/>
        <v>o</v>
      </c>
      <c r="H72" s="155" t="str">
        <f>IF(D72&lt;A72*10,"エラー",IF(D72&gt;A72*10+9,"エラー","o"))</f>
        <v>o</v>
      </c>
      <c r="K72" s="155" t="str">
        <f>F72</f>
        <v>副将</v>
      </c>
      <c r="L72" s="155" t="str">
        <f>E72</f>
        <v>棚野　葵子</v>
      </c>
      <c r="M72" s="120">
        <v>9</v>
      </c>
      <c r="N72" s="120"/>
      <c r="O72" s="155" t="str">
        <f t="shared" ref="O72:P76" si="59">E77</f>
        <v>林　　 悠乃</v>
      </c>
      <c r="P72" s="155" t="str">
        <f t="shared" si="59"/>
        <v>三将</v>
      </c>
      <c r="R72" s="143"/>
      <c r="S72" s="417">
        <f>VLOOKUP(U72,'マスター (2)'!$K:$M,2,FALSE)</f>
        <v>5</v>
      </c>
      <c r="T72" s="417" t="str">
        <f>VLOOKUP(U72,'マスター (2)'!$K:$M,3,FALSE)</f>
        <v>栃木</v>
      </c>
      <c r="U72" s="426" t="s">
        <v>365</v>
      </c>
      <c r="V72" s="153">
        <v>51</v>
      </c>
      <c r="W72" s="159" t="str">
        <f>VLOOKUP(V72,'マスター (2)'!$B$3:$E$200,3,FALSE)</f>
        <v>倉井　舞音</v>
      </c>
      <c r="X72" s="159" t="str">
        <f>VLOOKUP(V72,'マスター (2)'!$B$3:$E$200,2,FALSE)</f>
        <v>主将</v>
      </c>
      <c r="Y72" s="155" t="str">
        <f t="shared" si="53"/>
        <v>o</v>
      </c>
      <c r="Z72" s="155" t="str">
        <f>IF(V72&lt;S72*10,"エラー",IF(V72&gt;S72*10+9,"エラー","o"))</f>
        <v>o</v>
      </c>
      <c r="AC72" s="155" t="str">
        <f>X72</f>
        <v>主将</v>
      </c>
      <c r="AD72" s="155" t="str">
        <f>W72</f>
        <v>倉井　舞音</v>
      </c>
      <c r="AE72" s="120">
        <v>2</v>
      </c>
      <c r="AF72" s="120"/>
      <c r="AG72" s="155" t="str">
        <f t="shared" ref="AG72:AH76" si="60">W77</f>
        <v>森田　 　麗</v>
      </c>
      <c r="AH72" s="155" t="str">
        <f t="shared" si="60"/>
        <v>副将</v>
      </c>
      <c r="AJ72" s="146"/>
      <c r="AK72" s="417">
        <f>VLOOKUP(AM72,'マスター (2)'!$K:$M,2,FALSE)</f>
        <v>5</v>
      </c>
      <c r="AL72" s="417" t="str">
        <f>VLOOKUP(AM72,'マスター (2)'!$K:$M,3,FALSE)</f>
        <v>栃木</v>
      </c>
      <c r="AM72" s="426" t="s">
        <v>365</v>
      </c>
      <c r="AN72" s="153">
        <v>55</v>
      </c>
      <c r="AO72" s="159" t="str">
        <f>VLOOKUP(AN72,'マスター (2)'!$B$3:$E$200,3,FALSE)</f>
        <v>石川　　 舞</v>
      </c>
      <c r="AP72" s="159" t="str">
        <f>VLOOKUP(AN72,'マスター (2)'!$B$3:$E$200,2,FALSE)</f>
        <v>五将</v>
      </c>
      <c r="AQ72" s="155" t="str">
        <f t="shared" si="51"/>
        <v>o</v>
      </c>
      <c r="AR72" s="155" t="str">
        <f>IF(AN72&lt;AK72*10,"エラー",IF(AN72&gt;AK72*10+9,"エラー","o"))</f>
        <v>o</v>
      </c>
      <c r="AU72" s="155" t="str">
        <f>AP72</f>
        <v>五将</v>
      </c>
      <c r="AV72" s="155" t="str">
        <f>AO72</f>
        <v>石川　　 舞</v>
      </c>
      <c r="AW72" s="120">
        <v>1</v>
      </c>
      <c r="AX72" s="120"/>
      <c r="AY72" s="189" t="str">
        <f t="shared" ref="AY72:AZ76" si="61">AO77</f>
        <v>坂井　心優</v>
      </c>
      <c r="AZ72" s="189" t="str">
        <f t="shared" si="61"/>
        <v>六将</v>
      </c>
      <c r="BB72" s="149"/>
      <c r="BD72" s="188" t="str">
        <f>VLOOKUP(BE72,'マスター (2)'!D:E,2,FALSE)</f>
        <v>京都</v>
      </c>
      <c r="BE72" s="168" t="str">
        <f>IF(M72&gt;0,L72,IF(N72&gt;0,O72,""))</f>
        <v>棚野　葵子</v>
      </c>
      <c r="BF72" s="155"/>
      <c r="BG72" s="155" t="str">
        <f t="shared" si="54"/>
        <v>倉井　舞音</v>
      </c>
      <c r="BH72" s="155"/>
      <c r="BI72" s="155" t="str">
        <f t="shared" si="55"/>
        <v>石川　　 舞</v>
      </c>
      <c r="BJ72" s="155"/>
      <c r="BK72">
        <f t="shared" si="56"/>
        <v>3</v>
      </c>
      <c r="BM72" s="155" t="str">
        <f t="shared" si="57"/>
        <v>棚野　葵子</v>
      </c>
      <c r="BN72" s="155" t="str">
        <f>VLOOKUP(BM72,'マスター (2)'!D:E,2,FALSE)</f>
        <v>京都</v>
      </c>
      <c r="BO72">
        <f>IF(BM72="",0,_xlfn.XLOOKUP(BM72,'マスター (2)'!$D$3:$D$168,'マスター (2)'!$B$3:$B$168,"",0,1))</f>
        <v>202</v>
      </c>
      <c r="BQ72" s="155" t="str">
        <v/>
      </c>
      <c r="BR72" s="155" t="e">
        <v>#N/A</v>
      </c>
      <c r="BS72" s="155">
        <v>0</v>
      </c>
    </row>
    <row r="73" spans="1:71">
      <c r="A73" s="417"/>
      <c r="B73" s="417"/>
      <c r="C73" s="427"/>
      <c r="D73" s="153">
        <v>204</v>
      </c>
      <c r="E73" s="159" t="str">
        <f>VLOOKUP(D73,'マスター (2)'!$B$3:$E$200,3,FALSE)</f>
        <v>和倉　菜桜</v>
      </c>
      <c r="F73" s="159" t="str">
        <f>VLOOKUP(D73,'マスター (2)'!$B$3:$E$200,2,FALSE)</f>
        <v>四将</v>
      </c>
      <c r="G73" s="155" t="str">
        <f t="shared" si="52"/>
        <v>o</v>
      </c>
      <c r="H73" s="155" t="str">
        <f>IF(D73&lt;A72*10,"エラー",IF(D73&gt;A72*10+9,"エラー","o"))</f>
        <v>o</v>
      </c>
      <c r="K73" s="155" t="str">
        <f t="shared" ref="K73:K76" si="62">F73</f>
        <v>四将</v>
      </c>
      <c r="L73" s="155" t="str">
        <f>E73</f>
        <v>和倉　菜桜</v>
      </c>
      <c r="M73" s="120">
        <v>9</v>
      </c>
      <c r="N73" s="120"/>
      <c r="O73" s="155" t="str">
        <f t="shared" si="59"/>
        <v>松本のどか</v>
      </c>
      <c r="P73" s="155" t="str">
        <f t="shared" si="59"/>
        <v>五将</v>
      </c>
      <c r="R73" s="143"/>
      <c r="S73" s="417"/>
      <c r="T73" s="417"/>
      <c r="U73" s="427"/>
      <c r="V73" s="153">
        <v>54</v>
      </c>
      <c r="W73" s="159" t="str">
        <f>VLOOKUP(V73,'マスター (2)'!$B$3:$E$200,3,FALSE)</f>
        <v>髙橋　結花</v>
      </c>
      <c r="X73" s="159" t="str">
        <f>VLOOKUP(V73,'マスター (2)'!$B$3:$E$200,2,FALSE)</f>
        <v>四将</v>
      </c>
      <c r="Y73" s="155" t="str">
        <f t="shared" si="53"/>
        <v>o</v>
      </c>
      <c r="Z73" s="155" t="str">
        <f>IF(V73&lt;S72*10,"エラー",IF(V73&gt;S72*10+9,"エラー","o"))</f>
        <v>o</v>
      </c>
      <c r="AC73" s="155" t="str">
        <f t="shared" ref="AC73:AC76" si="63">X73</f>
        <v>四将</v>
      </c>
      <c r="AD73" s="155" t="str">
        <f>W73</f>
        <v>髙橋　結花</v>
      </c>
      <c r="AE73" s="120">
        <v>4</v>
      </c>
      <c r="AF73" s="120"/>
      <c r="AG73" s="155" t="str">
        <f t="shared" si="60"/>
        <v>高橋　奈那</v>
      </c>
      <c r="AH73" s="155" t="str">
        <f t="shared" si="60"/>
        <v>四将</v>
      </c>
      <c r="AJ73" s="146"/>
      <c r="AK73" s="417"/>
      <c r="AL73" s="417"/>
      <c r="AM73" s="427"/>
      <c r="AN73" s="153">
        <v>53</v>
      </c>
      <c r="AO73" s="159" t="str">
        <f>VLOOKUP(AN73,'マスター (2)'!$B$3:$E$200,3,FALSE)</f>
        <v>吉田浩太朗</v>
      </c>
      <c r="AP73" s="159" t="str">
        <f>VLOOKUP(AN73,'マスター (2)'!$B$3:$E$200,2,FALSE)</f>
        <v>三将</v>
      </c>
      <c r="AQ73" s="155" t="str">
        <f t="shared" si="51"/>
        <v>o</v>
      </c>
      <c r="AR73" s="155" t="str">
        <f>IF(AN73&lt;AK72*10,"エラー",IF(AN73&gt;AK72*10+9,"エラー","o"))</f>
        <v>o</v>
      </c>
      <c r="AU73" s="155" t="str">
        <f t="shared" ref="AU73:AU76" si="64">AP73</f>
        <v>三将</v>
      </c>
      <c r="AV73" s="155" t="str">
        <f>AO73</f>
        <v>吉田浩太朗</v>
      </c>
      <c r="AW73" s="120">
        <v>19</v>
      </c>
      <c r="AX73" s="120"/>
      <c r="AY73" s="155" t="str">
        <f t="shared" si="61"/>
        <v>山口蒼一郎</v>
      </c>
      <c r="AZ73" s="155" t="str">
        <f t="shared" si="61"/>
        <v>三将</v>
      </c>
      <c r="BB73" s="149"/>
      <c r="BD73" s="190" t="str">
        <f>VLOOKUP(BE73,'マスター (2)'!D:E,2,FALSE)</f>
        <v>京都</v>
      </c>
      <c r="BE73" s="168" t="str">
        <f t="shared" ref="BE73:BE132" si="65">IF(M73&gt;0,L73,IF(N73&gt;0,O73,""))</f>
        <v>和倉　菜桜</v>
      </c>
      <c r="BF73" s="155"/>
      <c r="BG73" s="155" t="str">
        <f t="shared" si="54"/>
        <v>髙橋　結花</v>
      </c>
      <c r="BH73" s="155"/>
      <c r="BI73" s="155" t="str">
        <f t="shared" si="55"/>
        <v>吉田浩太朗</v>
      </c>
      <c r="BJ73" s="155"/>
      <c r="BK73">
        <f t="shared" si="56"/>
        <v>2</v>
      </c>
      <c r="BM73" s="155" t="str">
        <f t="shared" si="57"/>
        <v/>
      </c>
      <c r="BN73" s="155" t="e">
        <f>VLOOKUP(BM73,'マスター (2)'!D:E,2,FALSE)</f>
        <v>#N/A</v>
      </c>
      <c r="BO73">
        <f>IF(BM73="",0,_xlfn.XLOOKUP(BM73,'マスター (2)'!$D$3:$D$168,'マスター (2)'!$B$3:$B$168,"",0,1))</f>
        <v>0</v>
      </c>
      <c r="BQ73" s="155" t="str">
        <v/>
      </c>
      <c r="BR73" s="155" t="e">
        <v>#N/A</v>
      </c>
      <c r="BS73" s="155">
        <v>0</v>
      </c>
    </row>
    <row r="74" spans="1:71">
      <c r="A74" s="417"/>
      <c r="B74" s="417"/>
      <c r="C74" s="427"/>
      <c r="D74" s="153">
        <v>201</v>
      </c>
      <c r="E74" s="159" t="str">
        <f>VLOOKUP(D74,'マスター (2)'!$B$3:$E$200,3,FALSE)</f>
        <v>松下　 　雅</v>
      </c>
      <c r="F74" s="159" t="str">
        <f>VLOOKUP(D74,'マスター (2)'!$B$3:$E$200,2,FALSE)</f>
        <v>主将</v>
      </c>
      <c r="G74" s="155" t="str">
        <f t="shared" si="52"/>
        <v>o</v>
      </c>
      <c r="H74" s="155" t="str">
        <f>IF(D74&lt;A72*10,"エラー",IF(D74&gt;A72*10+9,"エラー","o"))</f>
        <v>o</v>
      </c>
      <c r="K74" s="155" t="str">
        <f t="shared" si="62"/>
        <v>主将</v>
      </c>
      <c r="L74" s="155" t="str">
        <f>E74</f>
        <v>松下　 　雅</v>
      </c>
      <c r="M74" s="120"/>
      <c r="N74" s="120">
        <v>11</v>
      </c>
      <c r="O74" s="155" t="str">
        <f t="shared" si="59"/>
        <v>出口　扶歩</v>
      </c>
      <c r="P74" s="155" t="str">
        <f t="shared" si="59"/>
        <v>主将</v>
      </c>
      <c r="R74" s="143"/>
      <c r="S74" s="417"/>
      <c r="T74" s="417"/>
      <c r="U74" s="427"/>
      <c r="V74" s="153">
        <v>52</v>
      </c>
      <c r="W74" s="159" t="str">
        <f>VLOOKUP(V74,'マスター (2)'!$B$3:$E$200,3,FALSE)</f>
        <v>黒﨑　夏海</v>
      </c>
      <c r="X74" s="159" t="str">
        <f>VLOOKUP(V74,'マスター (2)'!$B$3:$E$200,2,FALSE)</f>
        <v>副将</v>
      </c>
      <c r="Y74" s="155" t="str">
        <f t="shared" si="53"/>
        <v>o</v>
      </c>
      <c r="Z74" s="155" t="str">
        <f>IF(V74&lt;S72*10,"エラー",IF(V74&gt;S72*10+9,"エラー","o"))</f>
        <v>o</v>
      </c>
      <c r="AC74" s="155" t="str">
        <f t="shared" si="63"/>
        <v>副将</v>
      </c>
      <c r="AD74" s="155" t="str">
        <f>W74</f>
        <v>黒﨑　夏海</v>
      </c>
      <c r="AE74" s="120"/>
      <c r="AF74" s="120">
        <v>9</v>
      </c>
      <c r="AG74" s="155" t="str">
        <f t="shared" si="60"/>
        <v>出口　扶歩</v>
      </c>
      <c r="AH74" s="155" t="str">
        <f t="shared" si="60"/>
        <v>主将</v>
      </c>
      <c r="AJ74" s="146"/>
      <c r="AK74" s="417"/>
      <c r="AL74" s="417"/>
      <c r="AM74" s="427"/>
      <c r="AN74" s="153">
        <v>52</v>
      </c>
      <c r="AO74" s="159" t="str">
        <f>VLOOKUP(AN74,'マスター (2)'!$B$3:$E$200,3,FALSE)</f>
        <v>黒﨑　夏海</v>
      </c>
      <c r="AP74" s="159" t="str">
        <f>VLOOKUP(AN74,'マスター (2)'!$B$3:$E$200,2,FALSE)</f>
        <v>副将</v>
      </c>
      <c r="AQ74" s="155" t="str">
        <f t="shared" si="51"/>
        <v>o</v>
      </c>
      <c r="AR74" s="155" t="str">
        <f>IF(AN74&lt;AK72*10,"エラー",IF(AN74&gt;AK72*10+9,"エラー","o"))</f>
        <v>o</v>
      </c>
      <c r="AU74" s="155" t="str">
        <f t="shared" si="64"/>
        <v>副将</v>
      </c>
      <c r="AV74" s="155" t="str">
        <f>AO74</f>
        <v>黒﨑　夏海</v>
      </c>
      <c r="AW74" s="120"/>
      <c r="AX74" s="120">
        <v>17</v>
      </c>
      <c r="AY74" s="189" t="str">
        <f t="shared" si="61"/>
        <v>棚野　葵子</v>
      </c>
      <c r="AZ74" s="189" t="str">
        <f t="shared" si="61"/>
        <v>副将</v>
      </c>
      <c r="BB74" s="149"/>
      <c r="BD74" s="188" t="str">
        <f>VLOOKUP(BE74,'マスター (2)'!D:E,2,FALSE)</f>
        <v>奈良</v>
      </c>
      <c r="BE74" s="168" t="str">
        <f t="shared" si="65"/>
        <v>出口　扶歩</v>
      </c>
      <c r="BF74" s="155"/>
      <c r="BG74" s="155" t="str">
        <f t="shared" si="54"/>
        <v>出口　扶歩</v>
      </c>
      <c r="BH74" s="155"/>
      <c r="BI74" s="155" t="str">
        <f t="shared" si="55"/>
        <v>棚野　葵子</v>
      </c>
      <c r="BJ74" s="155"/>
      <c r="BK74">
        <f t="shared" si="56"/>
        <v>3</v>
      </c>
      <c r="BM74" s="155" t="str">
        <f t="shared" si="57"/>
        <v>出口　扶歩</v>
      </c>
      <c r="BN74" s="155" t="str">
        <f>VLOOKUP(BM74,'マスター (2)'!D:E,2,FALSE)</f>
        <v>奈良</v>
      </c>
      <c r="BO74">
        <f>IF(BM74="",0,_xlfn.XLOOKUP(BM74,'マスター (2)'!$D$3:$D$168,'マスター (2)'!$B$3:$B$168,"",0,1))</f>
        <v>221</v>
      </c>
      <c r="BQ74" s="155" t="str">
        <v/>
      </c>
      <c r="BR74" s="155" t="e">
        <v>#N/A</v>
      </c>
      <c r="BS74" s="155">
        <v>0</v>
      </c>
    </row>
    <row r="75" spans="1:71">
      <c r="A75" s="417"/>
      <c r="B75" s="417"/>
      <c r="C75" s="427"/>
      <c r="D75" s="153">
        <v>203</v>
      </c>
      <c r="E75" s="159" t="str">
        <f>VLOOKUP(D75,'マスター (2)'!$B$3:$E$200,3,FALSE)</f>
        <v>山口蒼一郎</v>
      </c>
      <c r="F75" s="159" t="str">
        <f>VLOOKUP(D75,'マスター (2)'!$B$3:$E$200,2,FALSE)</f>
        <v>三将</v>
      </c>
      <c r="G75" s="155" t="str">
        <f t="shared" si="52"/>
        <v>o</v>
      </c>
      <c r="H75" s="155" t="str">
        <f>IF(D75&lt;A72*10,"エラー",IF(D75&gt;A72*10+9,"エラー","o"))</f>
        <v>o</v>
      </c>
      <c r="K75" s="155" t="str">
        <f t="shared" si="62"/>
        <v>三将</v>
      </c>
      <c r="L75" s="155" t="str">
        <f t="shared" ref="L75:L76" si="66">E75</f>
        <v>山口蒼一郎</v>
      </c>
      <c r="M75" s="120">
        <v>4</v>
      </c>
      <c r="N75" s="120"/>
      <c r="O75" s="155" t="str">
        <f t="shared" si="59"/>
        <v>高橋　奈那</v>
      </c>
      <c r="P75" s="155" t="str">
        <f t="shared" si="59"/>
        <v>四将</v>
      </c>
      <c r="R75" s="143"/>
      <c r="S75" s="417"/>
      <c r="T75" s="417"/>
      <c r="U75" s="427"/>
      <c r="V75" s="153">
        <v>57</v>
      </c>
      <c r="W75" s="159" t="str">
        <f>VLOOKUP(V75,'マスター (2)'!$B$3:$E$200,3,FALSE)</f>
        <v>岸上　侑未</v>
      </c>
      <c r="X75" s="159" t="str">
        <f>VLOOKUP(V75,'マスター (2)'!$B$3:$E$200,2,FALSE)</f>
        <v>七将</v>
      </c>
      <c r="Y75" s="155" t="str">
        <f t="shared" si="53"/>
        <v>o</v>
      </c>
      <c r="Z75" s="155" t="str">
        <f>IF(V75&lt;S72*10,"エラー",IF(V75&gt;S72*10+9,"エラー","o"))</f>
        <v>o</v>
      </c>
      <c r="AC75" s="155" t="str">
        <f t="shared" si="63"/>
        <v>七将</v>
      </c>
      <c r="AD75" s="155" t="str">
        <f>W75</f>
        <v>岸上　侑未</v>
      </c>
      <c r="AE75" s="120"/>
      <c r="AF75" s="120">
        <v>7</v>
      </c>
      <c r="AG75" s="155" t="str">
        <f t="shared" si="60"/>
        <v>前川　葵衣</v>
      </c>
      <c r="AH75" s="155" t="str">
        <f t="shared" si="60"/>
        <v>六将</v>
      </c>
      <c r="AJ75" s="146"/>
      <c r="AK75" s="417"/>
      <c r="AL75" s="417"/>
      <c r="AM75" s="427"/>
      <c r="AN75" s="153">
        <v>54</v>
      </c>
      <c r="AO75" s="159" t="str">
        <f>VLOOKUP(AN75,'マスター (2)'!$B$3:$E$200,3,FALSE)</f>
        <v>髙橋　結花</v>
      </c>
      <c r="AP75" s="159" t="str">
        <f>VLOOKUP(AN75,'マスター (2)'!$B$3:$E$200,2,FALSE)</f>
        <v>四将</v>
      </c>
      <c r="AQ75" s="155" t="str">
        <f t="shared" si="51"/>
        <v>o</v>
      </c>
      <c r="AR75" s="155" t="str">
        <f>IF(AN75&lt;AK72*10,"エラー",IF(AN75&gt;AK72*10+9,"エラー","o"))</f>
        <v>o</v>
      </c>
      <c r="AU75" s="155" t="str">
        <f t="shared" si="64"/>
        <v>四将</v>
      </c>
      <c r="AV75" s="155" t="str">
        <f>AO75</f>
        <v>髙橋　結花</v>
      </c>
      <c r="AW75" s="120">
        <v>14</v>
      </c>
      <c r="AX75" s="120"/>
      <c r="AY75" s="155" t="str">
        <f t="shared" si="61"/>
        <v>明城　沙紀</v>
      </c>
      <c r="AZ75" s="155" t="str">
        <f t="shared" si="61"/>
        <v>五将</v>
      </c>
      <c r="BB75" s="149"/>
      <c r="BD75" s="188" t="str">
        <f>VLOOKUP(BE75,'マスター (2)'!D:E,2,FALSE)</f>
        <v>京都</v>
      </c>
      <c r="BE75" s="168" t="str">
        <f t="shared" si="65"/>
        <v>山口蒼一郎</v>
      </c>
      <c r="BF75" s="155"/>
      <c r="BG75" s="155" t="str">
        <f t="shared" si="54"/>
        <v>前川　葵衣</v>
      </c>
      <c r="BH75" s="155"/>
      <c r="BI75" s="155" t="str">
        <f t="shared" si="55"/>
        <v>髙橋　結花</v>
      </c>
      <c r="BJ75" s="155"/>
      <c r="BK75">
        <f t="shared" si="56"/>
        <v>1</v>
      </c>
      <c r="BM75" s="155" t="str">
        <f t="shared" si="57"/>
        <v/>
      </c>
      <c r="BN75" s="155" t="e">
        <f>VLOOKUP(BM75,'マスター (2)'!D:E,2,FALSE)</f>
        <v>#N/A</v>
      </c>
      <c r="BO75">
        <f>IF(BM75="",0,_xlfn.XLOOKUP(BM75,'マスター (2)'!$D$3:$D$168,'マスター (2)'!$B$3:$B$168,"",0,1))</f>
        <v>0</v>
      </c>
      <c r="BQ75" s="155" t="str">
        <v/>
      </c>
      <c r="BR75" s="155" t="e">
        <v>#N/A</v>
      </c>
      <c r="BS75" s="155">
        <v>0</v>
      </c>
    </row>
    <row r="76" spans="1:71">
      <c r="A76" s="417"/>
      <c r="B76" s="417"/>
      <c r="C76" s="427"/>
      <c r="D76" s="153">
        <v>206</v>
      </c>
      <c r="E76" s="159" t="str">
        <f>VLOOKUP(D76,'マスター (2)'!$B$3:$E$200,3,FALSE)</f>
        <v>坂井　心優</v>
      </c>
      <c r="F76" s="159" t="str">
        <f>VLOOKUP(D76,'マスター (2)'!$B$3:$E$200,2,FALSE)</f>
        <v>六将</v>
      </c>
      <c r="G76" s="155" t="str">
        <f t="shared" si="52"/>
        <v>o</v>
      </c>
      <c r="H76" s="155" t="str">
        <f>IF(D76&lt;A72*10,"エラー",IF(D76&gt;A72*10+9,"エラー","o"))</f>
        <v>o</v>
      </c>
      <c r="K76" s="155" t="str">
        <f t="shared" si="62"/>
        <v>六将</v>
      </c>
      <c r="L76" s="155" t="str">
        <f t="shared" si="66"/>
        <v>坂井　心優</v>
      </c>
      <c r="M76" s="120">
        <v>3</v>
      </c>
      <c r="N76" s="120"/>
      <c r="O76" s="155" t="str">
        <f t="shared" si="59"/>
        <v>森田　 　麗</v>
      </c>
      <c r="P76" s="155" t="str">
        <f t="shared" si="59"/>
        <v>副将</v>
      </c>
      <c r="R76" s="143"/>
      <c r="S76" s="417"/>
      <c r="T76" s="417"/>
      <c r="U76" s="427"/>
      <c r="V76" s="153">
        <v>53</v>
      </c>
      <c r="W76" s="159" t="str">
        <f>VLOOKUP(V76,'マスター (2)'!$B$3:$E$200,3,FALSE)</f>
        <v>吉田浩太朗</v>
      </c>
      <c r="X76" s="159" t="str">
        <f>VLOOKUP(V76,'マスター (2)'!$B$3:$E$200,2,FALSE)</f>
        <v>三将</v>
      </c>
      <c r="Y76" s="155" t="str">
        <f t="shared" si="53"/>
        <v>o</v>
      </c>
      <c r="Z76" s="155" t="str">
        <f>IF(V76&lt;S72*10,"エラー",IF(V76&gt;S72*10+9,"エラー","o"))</f>
        <v>o</v>
      </c>
      <c r="AC76" s="155" t="str">
        <f t="shared" si="63"/>
        <v>三将</v>
      </c>
      <c r="AD76" s="155" t="str">
        <f>W76</f>
        <v>吉田浩太朗</v>
      </c>
      <c r="AE76" s="120"/>
      <c r="AF76" s="120">
        <v>2</v>
      </c>
      <c r="AG76" s="155" t="str">
        <f t="shared" si="60"/>
        <v>林　　 悠乃</v>
      </c>
      <c r="AH76" s="155" t="str">
        <f t="shared" si="60"/>
        <v>三将</v>
      </c>
      <c r="AJ76" s="146"/>
      <c r="AK76" s="417"/>
      <c r="AL76" s="417"/>
      <c r="AM76" s="427"/>
      <c r="AN76" s="153">
        <v>51</v>
      </c>
      <c r="AO76" s="159" t="str">
        <f>VLOOKUP(AN76,'マスター (2)'!$B$3:$E$200,3,FALSE)</f>
        <v>倉井　舞音</v>
      </c>
      <c r="AP76" s="159" t="str">
        <f>VLOOKUP(AN76,'マスター (2)'!$B$3:$E$200,2,FALSE)</f>
        <v>主将</v>
      </c>
      <c r="AQ76" s="155" t="str">
        <f t="shared" si="51"/>
        <v>o</v>
      </c>
      <c r="AR76" s="155" t="str">
        <f>IF(AN76&lt;AK72*10,"エラー",IF(AN76&gt;AK72*10+9,"エラー","o"))</f>
        <v>o</v>
      </c>
      <c r="AU76" s="189" t="str">
        <f t="shared" si="64"/>
        <v>主将</v>
      </c>
      <c r="AV76" s="189" t="str">
        <f>AO76</f>
        <v>倉井　舞音</v>
      </c>
      <c r="AW76" s="120"/>
      <c r="AX76" s="120">
        <v>12</v>
      </c>
      <c r="AY76" s="155" t="str">
        <f t="shared" si="61"/>
        <v>松下　 　雅</v>
      </c>
      <c r="AZ76" s="155" t="str">
        <f t="shared" si="61"/>
        <v>主将</v>
      </c>
      <c r="BB76" s="149"/>
      <c r="BD76" s="188" t="str">
        <f>VLOOKUP(BE76,'マスター (2)'!D:E,2,FALSE)</f>
        <v>京都</v>
      </c>
      <c r="BE76" s="168" t="str">
        <f t="shared" si="65"/>
        <v>坂井　心優</v>
      </c>
      <c r="BF76" s="155"/>
      <c r="BG76" s="155" t="str">
        <f t="shared" si="54"/>
        <v>林　　 悠乃</v>
      </c>
      <c r="BH76" s="155"/>
      <c r="BI76" s="155" t="str">
        <f t="shared" si="55"/>
        <v>松下　 　雅</v>
      </c>
      <c r="BJ76" s="155"/>
      <c r="BK76">
        <f t="shared" si="56"/>
        <v>2</v>
      </c>
      <c r="BM76" s="155" t="str">
        <f t="shared" si="57"/>
        <v/>
      </c>
      <c r="BN76" s="155" t="e">
        <f>VLOOKUP(BM76,'マスター (2)'!D:E,2,FALSE)</f>
        <v>#N/A</v>
      </c>
      <c r="BO76">
        <f>IF(BM76="",0,_xlfn.XLOOKUP(BM76,'マスター (2)'!$D$3:$D$168,'マスター (2)'!$B$3:$B$168,"",0,1))</f>
        <v>0</v>
      </c>
      <c r="BQ76" s="155" t="str">
        <v/>
      </c>
      <c r="BR76" s="155" t="e">
        <v>#N/A</v>
      </c>
      <c r="BS76" s="155">
        <v>0</v>
      </c>
    </row>
    <row r="77" spans="1:71">
      <c r="A77" s="417">
        <f>VLOOKUP(C77,'マスター (2)'!$K:$M,2,FALSE)</f>
        <v>22</v>
      </c>
      <c r="B77" s="417" t="str">
        <f>VLOOKUP(C77,'マスター (2)'!$K:$M,3,FALSE)</f>
        <v>奈良</v>
      </c>
      <c r="C77" s="420" t="s">
        <v>503</v>
      </c>
      <c r="D77" s="153">
        <v>223</v>
      </c>
      <c r="E77" s="155" t="str">
        <f>VLOOKUP(D77,'マスター (2)'!$B$3:$E$200,3,FALSE)</f>
        <v>林　　 悠乃</v>
      </c>
      <c r="F77" s="155" t="str">
        <f>VLOOKUP(D77,'マスター (2)'!$B$3:$E$200,2,FALSE)</f>
        <v>三将</v>
      </c>
      <c r="G77" s="155" t="str">
        <f t="shared" si="52"/>
        <v>o</v>
      </c>
      <c r="H77" s="155" t="str">
        <f>IF(D77&lt;A77*10,"エラー",IF(D77&gt;A77*10+9,"エラー","o"))</f>
        <v>o</v>
      </c>
      <c r="R77" s="143"/>
      <c r="S77" s="417">
        <f>VLOOKUP(U77,'マスター (2)'!$K:$M,2,FALSE)</f>
        <v>22</v>
      </c>
      <c r="T77" s="417" t="str">
        <f>VLOOKUP(U77,'マスター (2)'!$K:$M,3,FALSE)</f>
        <v>奈良</v>
      </c>
      <c r="U77" s="420" t="s">
        <v>503</v>
      </c>
      <c r="V77" s="153">
        <v>222</v>
      </c>
      <c r="W77" s="155" t="str">
        <f>VLOOKUP(V77,'マスター (2)'!$B$3:$E$200,3,FALSE)</f>
        <v>森田　 　麗</v>
      </c>
      <c r="X77" s="155" t="str">
        <f>VLOOKUP(V77,'マスター (2)'!$B$3:$E$200,2,FALSE)</f>
        <v>副将</v>
      </c>
      <c r="Y77" s="155" t="str">
        <f t="shared" si="53"/>
        <v>o</v>
      </c>
      <c r="Z77" s="155" t="str">
        <f>IF(V77&lt;S77*10,"エラー",IF(V77&gt;S77*10+9,"エラー","o"))</f>
        <v>o</v>
      </c>
      <c r="AJ77" s="146"/>
      <c r="AK77" s="417">
        <f>VLOOKUP(AM77,'マスター (2)'!$K:$M,2,FALSE)</f>
        <v>20</v>
      </c>
      <c r="AL77" s="417" t="str">
        <f>VLOOKUP(AM77,'マスター (2)'!$K:$M,3,FALSE)</f>
        <v>京都</v>
      </c>
      <c r="AM77" s="420" t="s">
        <v>502</v>
      </c>
      <c r="AN77" s="153">
        <v>206</v>
      </c>
      <c r="AO77" s="155" t="str">
        <f>VLOOKUP(AN77,'マスター (2)'!$B$3:$E$200,3,FALSE)</f>
        <v>坂井　心優</v>
      </c>
      <c r="AP77" s="155" t="str">
        <f>VLOOKUP(AN77,'マスター (2)'!$B$3:$E$200,2,FALSE)</f>
        <v>六将</v>
      </c>
      <c r="AQ77" s="155" t="str">
        <f t="shared" si="51"/>
        <v>o</v>
      </c>
      <c r="AR77" s="155" t="str">
        <f>IF(AN77&lt;AK77*10,"エラー",IF(AN77&gt;AK77*10+9,"エラー","o"))</f>
        <v>o</v>
      </c>
      <c r="BB77" s="149"/>
      <c r="BD77" s="188" t="e">
        <f>VLOOKUP(BE77,'マスター (2)'!D:E,2,FALSE)</f>
        <v>#N/A</v>
      </c>
      <c r="BE77" s="168" t="str">
        <f t="shared" si="65"/>
        <v/>
      </c>
      <c r="BF77" s="155"/>
      <c r="BG77" s="155" t="str">
        <f t="shared" si="54"/>
        <v/>
      </c>
      <c r="BH77" s="155"/>
      <c r="BI77" s="155" t="str">
        <f t="shared" si="55"/>
        <v/>
      </c>
      <c r="BJ77" s="155"/>
      <c r="BK77">
        <f t="shared" si="56"/>
        <v>6291264</v>
      </c>
      <c r="BM77" s="155" t="str">
        <f t="shared" si="57"/>
        <v/>
      </c>
      <c r="BN77" s="155" t="e">
        <f>VLOOKUP(BM77,'マスター (2)'!D:E,2,FALSE)</f>
        <v>#N/A</v>
      </c>
      <c r="BO77">
        <f>IF(BM77="",0,_xlfn.XLOOKUP(BM77,'マスター (2)'!$D$3:$D$168,'マスター (2)'!$B$3:$B$168,"",0,1))</f>
        <v>0</v>
      </c>
      <c r="BQ77" s="155" t="str">
        <v/>
      </c>
      <c r="BR77" s="155" t="e">
        <v>#N/A</v>
      </c>
      <c r="BS77" s="155">
        <v>0</v>
      </c>
    </row>
    <row r="78" spans="1:71">
      <c r="A78" s="417"/>
      <c r="B78" s="417"/>
      <c r="C78" s="420"/>
      <c r="D78" s="153">
        <v>225</v>
      </c>
      <c r="E78" s="155" t="str">
        <f>VLOOKUP(D78,'マスター (2)'!$B$3:$E$200,3,FALSE)</f>
        <v>松本のどか</v>
      </c>
      <c r="F78" s="155" t="str">
        <f>VLOOKUP(D78,'マスター (2)'!$B$3:$E$200,2,FALSE)</f>
        <v>五将</v>
      </c>
      <c r="G78" s="155" t="str">
        <f t="shared" si="52"/>
        <v>o</v>
      </c>
      <c r="H78" s="155" t="str">
        <f>IF(D78&lt;A77*10,"エラー",IF(D78&gt;A77*10+9,"エラー","o"))</f>
        <v>o</v>
      </c>
      <c r="R78" s="143"/>
      <c r="S78" s="417"/>
      <c r="T78" s="417"/>
      <c r="U78" s="420"/>
      <c r="V78" s="153">
        <v>224</v>
      </c>
      <c r="W78" s="155" t="str">
        <f>VLOOKUP(V78,'マスター (2)'!$B$3:$E$200,3,FALSE)</f>
        <v>高橋　奈那</v>
      </c>
      <c r="X78" s="155" t="str">
        <f>VLOOKUP(V78,'マスター (2)'!$B$3:$E$200,2,FALSE)</f>
        <v>四将</v>
      </c>
      <c r="Y78" s="155" t="str">
        <f t="shared" si="53"/>
        <v>o</v>
      </c>
      <c r="Z78" s="155" t="str">
        <f>IF(V78&lt;S77*10,"エラー",IF(V78&gt;S77*10+9,"エラー","o"))</f>
        <v>o</v>
      </c>
      <c r="AJ78" s="146"/>
      <c r="AK78" s="417"/>
      <c r="AL78" s="417"/>
      <c r="AM78" s="420"/>
      <c r="AN78" s="153">
        <v>203</v>
      </c>
      <c r="AO78" s="155" t="str">
        <f>VLOOKUP(AN78,'マスター (2)'!$B$3:$E$200,3,FALSE)</f>
        <v>山口蒼一郎</v>
      </c>
      <c r="AP78" s="155" t="str">
        <f>VLOOKUP(AN78,'マスター (2)'!$B$3:$E$200,2,FALSE)</f>
        <v>三将</v>
      </c>
      <c r="AQ78" s="155" t="str">
        <f t="shared" si="51"/>
        <v>o</v>
      </c>
      <c r="AR78" s="155" t="str">
        <f>IF(AN78&lt;AK77*10,"エラー",IF(AN78&gt;AK77*10+9,"エラー","o"))</f>
        <v>o</v>
      </c>
      <c r="BB78" s="149"/>
      <c r="BD78" s="188" t="e">
        <f>VLOOKUP(BE78,'マスター (2)'!D:E,2,FALSE)</f>
        <v>#N/A</v>
      </c>
      <c r="BE78" s="168" t="str">
        <f t="shared" si="65"/>
        <v/>
      </c>
      <c r="BF78" s="155"/>
      <c r="BG78" s="155" t="str">
        <f t="shared" si="54"/>
        <v/>
      </c>
      <c r="BH78" s="155"/>
      <c r="BI78" s="155" t="str">
        <f t="shared" si="55"/>
        <v/>
      </c>
      <c r="BJ78" s="155"/>
      <c r="BK78">
        <f t="shared" si="56"/>
        <v>6291264</v>
      </c>
      <c r="BM78" s="155" t="str">
        <f t="shared" si="57"/>
        <v/>
      </c>
      <c r="BN78" s="155" t="e">
        <f>VLOOKUP(BM78,'マスター (2)'!D:E,2,FALSE)</f>
        <v>#N/A</v>
      </c>
      <c r="BO78">
        <f>IF(BM78="",0,_xlfn.XLOOKUP(BM78,'マスター (2)'!$D$3:$D$168,'マスター (2)'!$B$3:$B$168,"",0,1))</f>
        <v>0</v>
      </c>
      <c r="BQ78" s="155" t="str">
        <v/>
      </c>
      <c r="BR78" s="155" t="e">
        <v>#N/A</v>
      </c>
      <c r="BS78" s="155">
        <v>0</v>
      </c>
    </row>
    <row r="79" spans="1:71">
      <c r="A79" s="417"/>
      <c r="B79" s="417"/>
      <c r="C79" s="420"/>
      <c r="D79" s="153">
        <v>221</v>
      </c>
      <c r="E79" s="155" t="str">
        <f>VLOOKUP(D79,'マスター (2)'!$B$3:$E$200,3,FALSE)</f>
        <v>出口　扶歩</v>
      </c>
      <c r="F79" s="155" t="str">
        <f>VLOOKUP(D79,'マスター (2)'!$B$3:$E$200,2,FALSE)</f>
        <v>主将</v>
      </c>
      <c r="G79" s="155" t="str">
        <f t="shared" si="52"/>
        <v>o</v>
      </c>
      <c r="H79" s="155" t="str">
        <f>IF(D79&lt;A77*10,"エラー",IF(D79&gt;A77*10+9,"エラー","o"))</f>
        <v>o</v>
      </c>
      <c r="R79" s="143"/>
      <c r="S79" s="417"/>
      <c r="T79" s="417"/>
      <c r="U79" s="420"/>
      <c r="V79" s="153">
        <v>221</v>
      </c>
      <c r="W79" s="155" t="str">
        <f>VLOOKUP(V79,'マスター (2)'!$B$3:$E$200,3,FALSE)</f>
        <v>出口　扶歩</v>
      </c>
      <c r="X79" s="155" t="str">
        <f>VLOOKUP(V79,'マスター (2)'!$B$3:$E$200,2,FALSE)</f>
        <v>主将</v>
      </c>
      <c r="Y79" s="155" t="str">
        <f t="shared" si="53"/>
        <v>o</v>
      </c>
      <c r="Z79" s="155" t="str">
        <f>IF(V79&lt;S77*10,"エラー",IF(V79&gt;S77*10+9,"エラー","o"))</f>
        <v>o</v>
      </c>
      <c r="AJ79" s="146"/>
      <c r="AK79" s="417"/>
      <c r="AL79" s="417"/>
      <c r="AM79" s="420"/>
      <c r="AN79" s="153">
        <v>202</v>
      </c>
      <c r="AO79" s="155" t="str">
        <f>VLOOKUP(AN79,'マスター (2)'!$B$3:$E$200,3,FALSE)</f>
        <v>棚野　葵子</v>
      </c>
      <c r="AP79" s="155" t="str">
        <f>VLOOKUP(AN79,'マスター (2)'!$B$3:$E$200,2,FALSE)</f>
        <v>副将</v>
      </c>
      <c r="AQ79" s="155" t="str">
        <f t="shared" si="51"/>
        <v>o</v>
      </c>
      <c r="AR79" s="155" t="str">
        <f>IF(AN79&lt;AK77*10,"エラー",IF(AN79&gt;AK77*10+9,"エラー","o"))</f>
        <v>o</v>
      </c>
      <c r="BB79" s="149"/>
      <c r="BD79" s="188" t="e">
        <f>VLOOKUP(BE79,'マスター (2)'!D:E,2,FALSE)</f>
        <v>#N/A</v>
      </c>
      <c r="BE79" s="168" t="str">
        <f t="shared" si="65"/>
        <v/>
      </c>
      <c r="BF79" s="155"/>
      <c r="BG79" s="155" t="str">
        <f t="shared" si="54"/>
        <v/>
      </c>
      <c r="BH79" s="155"/>
      <c r="BI79" s="155" t="str">
        <f t="shared" si="55"/>
        <v/>
      </c>
      <c r="BJ79" s="155"/>
      <c r="BK79">
        <f t="shared" si="56"/>
        <v>6291264</v>
      </c>
      <c r="BM79" s="155" t="str">
        <f t="shared" si="57"/>
        <v/>
      </c>
      <c r="BN79" s="155" t="e">
        <f>VLOOKUP(BM79,'マスター (2)'!D:E,2,FALSE)</f>
        <v>#N/A</v>
      </c>
      <c r="BO79">
        <f>IF(BM79="",0,_xlfn.XLOOKUP(BM79,'マスター (2)'!$D$3:$D$168,'マスター (2)'!$B$3:$B$168,"",0,1))</f>
        <v>0</v>
      </c>
      <c r="BQ79" s="155" t="str">
        <v/>
      </c>
      <c r="BR79" s="155" t="e">
        <v>#N/A</v>
      </c>
      <c r="BS79" s="155">
        <v>0</v>
      </c>
    </row>
    <row r="80" spans="1:71">
      <c r="A80" s="417"/>
      <c r="B80" s="417"/>
      <c r="C80" s="420"/>
      <c r="D80" s="153">
        <v>224</v>
      </c>
      <c r="E80" s="155" t="str">
        <f>VLOOKUP(D80,'マスター (2)'!$B$3:$E$200,3,FALSE)</f>
        <v>高橋　奈那</v>
      </c>
      <c r="F80" s="155" t="str">
        <f>VLOOKUP(D80,'マスター (2)'!$B$3:$E$200,2,FALSE)</f>
        <v>四将</v>
      </c>
      <c r="G80" s="155" t="str">
        <f t="shared" si="52"/>
        <v>o</v>
      </c>
      <c r="H80" s="155" t="str">
        <f>IF(D80&lt;A77*10,"エラー",IF(D80&gt;A77*10+9,"エラー","o"))</f>
        <v>o</v>
      </c>
      <c r="R80" s="143"/>
      <c r="S80" s="417"/>
      <c r="T80" s="417"/>
      <c r="U80" s="420"/>
      <c r="V80" s="153">
        <v>226</v>
      </c>
      <c r="W80" s="155" t="str">
        <f>VLOOKUP(V80,'マスター (2)'!$B$3:$E$200,3,FALSE)</f>
        <v>前川　葵衣</v>
      </c>
      <c r="X80" s="155" t="str">
        <f>VLOOKUP(V80,'マスター (2)'!$B$3:$E$200,2,FALSE)</f>
        <v>六将</v>
      </c>
      <c r="Y80" s="155" t="str">
        <f t="shared" si="53"/>
        <v>o</v>
      </c>
      <c r="Z80" s="155" t="str">
        <f>IF(V80&lt;S77*10,"エラー",IF(V80&gt;S77*10+9,"エラー","o"))</f>
        <v>o</v>
      </c>
      <c r="AJ80" s="146"/>
      <c r="AK80" s="417"/>
      <c r="AL80" s="417"/>
      <c r="AM80" s="420"/>
      <c r="AN80" s="153">
        <v>205</v>
      </c>
      <c r="AO80" s="155" t="str">
        <f>VLOOKUP(AN80,'マスター (2)'!$B$3:$E$200,3,FALSE)</f>
        <v>明城　沙紀</v>
      </c>
      <c r="AP80" s="155" t="str">
        <f>VLOOKUP(AN80,'マスター (2)'!$B$3:$E$200,2,FALSE)</f>
        <v>五将</v>
      </c>
      <c r="AQ80" s="155" t="str">
        <f t="shared" si="51"/>
        <v>o</v>
      </c>
      <c r="AR80" s="155" t="str">
        <f>IF(AN80&lt;AK77*10,"エラー",IF(AN80&gt;AK77*10+9,"エラー","o"))</f>
        <v>o</v>
      </c>
      <c r="BB80" s="149"/>
      <c r="BD80" s="188" t="e">
        <f>VLOOKUP(BE80,'マスター (2)'!D:E,2,FALSE)</f>
        <v>#N/A</v>
      </c>
      <c r="BE80" s="168" t="str">
        <f t="shared" si="65"/>
        <v/>
      </c>
      <c r="BF80" s="155"/>
      <c r="BG80" s="155" t="str">
        <f t="shared" si="54"/>
        <v/>
      </c>
      <c r="BH80" s="155"/>
      <c r="BI80" s="155" t="str">
        <f t="shared" si="55"/>
        <v/>
      </c>
      <c r="BJ80" s="155"/>
      <c r="BK80">
        <f t="shared" si="56"/>
        <v>6291264</v>
      </c>
      <c r="BM80" s="155" t="str">
        <f t="shared" si="57"/>
        <v/>
      </c>
      <c r="BN80" s="155" t="e">
        <f>VLOOKUP(BM80,'マスター (2)'!D:E,2,FALSE)</f>
        <v>#N/A</v>
      </c>
      <c r="BO80">
        <f>IF(BM80="",0,_xlfn.XLOOKUP(BM80,'マスター (2)'!$D$3:$D$168,'マスター (2)'!$B$3:$B$168,"",0,1))</f>
        <v>0</v>
      </c>
      <c r="BQ80" s="155" t="str">
        <v/>
      </c>
      <c r="BR80" s="155" t="e">
        <v>#N/A</v>
      </c>
      <c r="BS80" s="155">
        <v>0</v>
      </c>
    </row>
    <row r="81" spans="1:71" ht="19" thickBot="1">
      <c r="A81" s="417"/>
      <c r="B81" s="417"/>
      <c r="C81" s="421"/>
      <c r="D81" s="153">
        <v>222</v>
      </c>
      <c r="E81" s="155" t="str">
        <f>VLOOKUP(D81,'マスター (2)'!$B$3:$E$200,3,FALSE)</f>
        <v>森田　 　麗</v>
      </c>
      <c r="F81" s="155" t="str">
        <f>VLOOKUP(D81,'マスター (2)'!$B$3:$E$200,2,FALSE)</f>
        <v>副将</v>
      </c>
      <c r="G81" s="155" t="str">
        <f t="shared" si="52"/>
        <v>o</v>
      </c>
      <c r="H81" s="155" t="str">
        <f>IF(D81&lt;A77*10,"エラー",IF(D81&gt;A77*10+9,"エラー","o"))</f>
        <v>o</v>
      </c>
      <c r="K81" t="str">
        <f>B82</f>
        <v>埼玉</v>
      </c>
      <c r="O81" t="str">
        <f>B87</f>
        <v>北海道</v>
      </c>
      <c r="R81" s="143"/>
      <c r="S81" s="417"/>
      <c r="T81" s="417"/>
      <c r="U81" s="421"/>
      <c r="V81" s="153">
        <v>223</v>
      </c>
      <c r="W81" s="155" t="str">
        <f>VLOOKUP(V81,'マスター (2)'!$B$3:$E$200,3,FALSE)</f>
        <v>林　　 悠乃</v>
      </c>
      <c r="X81" s="155" t="str">
        <f>VLOOKUP(V81,'マスター (2)'!$B$3:$E$200,2,FALSE)</f>
        <v>三将</v>
      </c>
      <c r="Y81" s="155" t="str">
        <f t="shared" si="53"/>
        <v>o</v>
      </c>
      <c r="Z81" s="155" t="str">
        <f>IF(V81&lt;S77*10,"エラー",IF(V81&gt;S77*10+9,"エラー","o"))</f>
        <v>o</v>
      </c>
      <c r="AC81" t="str">
        <f>T82</f>
        <v>埼玉</v>
      </c>
      <c r="AG81" t="str">
        <f>T87</f>
        <v>岩手</v>
      </c>
      <c r="AJ81" s="146"/>
      <c r="AK81" s="417"/>
      <c r="AL81" s="417"/>
      <c r="AM81" s="421"/>
      <c r="AN81" s="153">
        <v>201</v>
      </c>
      <c r="AO81" s="155" t="str">
        <f>VLOOKUP(AN81,'マスター (2)'!$B$3:$E$200,3,FALSE)</f>
        <v>松下　 　雅</v>
      </c>
      <c r="AP81" s="155" t="str">
        <f>VLOOKUP(AN81,'マスター (2)'!$B$3:$E$200,2,FALSE)</f>
        <v>主将</v>
      </c>
      <c r="AQ81" s="155" t="str">
        <f t="shared" si="51"/>
        <v>o</v>
      </c>
      <c r="AR81" s="155" t="str">
        <f>IF(AN81&lt;AK77*10,"エラー",IF(AN81&gt;AK77*10+9,"エラー","o"))</f>
        <v>o</v>
      </c>
      <c r="AU81" t="str">
        <f>AL82</f>
        <v>北海道</v>
      </c>
      <c r="AY81" t="str">
        <f>AL87</f>
        <v>岩手</v>
      </c>
      <c r="BB81" s="149"/>
      <c r="BD81" s="188" t="e">
        <f>VLOOKUP(BE81,'マスター (2)'!D:E,2,FALSE)</f>
        <v>#N/A</v>
      </c>
      <c r="BE81" s="168" t="str">
        <f t="shared" si="65"/>
        <v/>
      </c>
      <c r="BF81" s="155"/>
      <c r="BG81" s="155" t="str">
        <f t="shared" si="54"/>
        <v/>
      </c>
      <c r="BH81" s="155"/>
      <c r="BI81" s="155" t="str">
        <f t="shared" si="55"/>
        <v/>
      </c>
      <c r="BJ81" s="155"/>
      <c r="BK81">
        <f t="shared" si="56"/>
        <v>6291264</v>
      </c>
      <c r="BM81" s="155" t="str">
        <f t="shared" si="57"/>
        <v/>
      </c>
      <c r="BN81" s="155" t="e">
        <f>VLOOKUP(BM81,'マスター (2)'!D:E,2,FALSE)</f>
        <v>#N/A</v>
      </c>
      <c r="BO81">
        <f>IF(BM81="",0,_xlfn.XLOOKUP(BM81,'マスター (2)'!$D$3:$D$168,'マスター (2)'!$B$3:$B$168,"",0,1))</f>
        <v>0</v>
      </c>
      <c r="BQ81" s="155" t="str">
        <v/>
      </c>
      <c r="BR81" s="155" t="e">
        <v>#N/A</v>
      </c>
      <c r="BS81" s="155">
        <v>0</v>
      </c>
    </row>
    <row r="82" spans="1:71">
      <c r="A82" s="417">
        <f>VLOOKUP(C82,'マスター (2)'!$K:$M,2,FALSE)</f>
        <v>7</v>
      </c>
      <c r="B82" s="417" t="str">
        <f>VLOOKUP(C82,'マスター (2)'!$K:$M,3,FALSE)</f>
        <v>埼玉</v>
      </c>
      <c r="C82" s="428" t="s">
        <v>373</v>
      </c>
      <c r="D82" s="153">
        <v>75</v>
      </c>
      <c r="E82" s="160" t="str">
        <f>VLOOKUP(D82,'マスター (2)'!$B$3:$E$200,3,FALSE)</f>
        <v>吉澤　知花</v>
      </c>
      <c r="F82" s="160" t="str">
        <f>VLOOKUP(D82,'マスター (2)'!$B$3:$E$200,2,FALSE)</f>
        <v>五将</v>
      </c>
      <c r="G82" s="155" t="str">
        <f t="shared" si="52"/>
        <v>o</v>
      </c>
      <c r="H82" s="155" t="str">
        <f>IF(D82&lt;A82*10,"エラー",IF(D82&gt;A82*10+9,"エラー","o"))</f>
        <v>o</v>
      </c>
      <c r="K82" s="155" t="str">
        <f>F82</f>
        <v>五将</v>
      </c>
      <c r="L82" s="155" t="str">
        <f>E82</f>
        <v>吉澤　知花</v>
      </c>
      <c r="M82" s="120">
        <v>4</v>
      </c>
      <c r="N82" s="120"/>
      <c r="O82" s="155" t="str">
        <f t="shared" ref="O82:P86" si="67">E87</f>
        <v>安部　紗英</v>
      </c>
      <c r="P82" s="155" t="str">
        <f t="shared" si="67"/>
        <v>六将</v>
      </c>
      <c r="R82" s="143"/>
      <c r="S82" s="417">
        <f>VLOOKUP(U82,'マスター (2)'!$K:$M,2,FALSE)</f>
        <v>7</v>
      </c>
      <c r="T82" s="417" t="str">
        <f>VLOOKUP(U82,'マスター (2)'!$K:$M,3,FALSE)</f>
        <v>埼玉</v>
      </c>
      <c r="U82" s="428" t="s">
        <v>373</v>
      </c>
      <c r="V82" s="153">
        <v>74</v>
      </c>
      <c r="W82" s="160" t="str">
        <f>VLOOKUP(V82,'マスター (2)'!$B$3:$E$200,3,FALSE)</f>
        <v>野村　紗椰</v>
      </c>
      <c r="X82" s="160" t="str">
        <f>VLOOKUP(V82,'マスター (2)'!$B$3:$E$200,2,FALSE)</f>
        <v>四将</v>
      </c>
      <c r="Y82" s="155" t="str">
        <f t="shared" si="53"/>
        <v>o</v>
      </c>
      <c r="Z82" s="155" t="str">
        <f>IF(V82&lt;S82*10,"エラー",IF(V82&gt;S82*10+9,"エラー","o"))</f>
        <v>o</v>
      </c>
      <c r="AC82" s="155" t="str">
        <f>X82</f>
        <v>四将</v>
      </c>
      <c r="AD82" s="155" t="str">
        <f>W82</f>
        <v>野村　紗椰</v>
      </c>
      <c r="AE82" s="120">
        <v>7</v>
      </c>
      <c r="AF82" s="120"/>
      <c r="AG82" s="155" t="str">
        <f t="shared" ref="AG82:AH86" si="68">W87</f>
        <v>関谷　有優</v>
      </c>
      <c r="AH82" s="155" t="str">
        <f t="shared" si="68"/>
        <v>主将</v>
      </c>
      <c r="AJ82" s="146"/>
      <c r="AK82" s="417">
        <f>VLOOKUP(AM82,'マスター (2)'!$K:$M,2,FALSE)</f>
        <v>1</v>
      </c>
      <c r="AL82" s="417" t="str">
        <f>VLOOKUP(AM82,'マスター (2)'!$K:$M,3,FALSE)</f>
        <v>北海道</v>
      </c>
      <c r="AM82" s="428" t="s">
        <v>376</v>
      </c>
      <c r="AN82" s="153">
        <v>13</v>
      </c>
      <c r="AO82" s="160" t="str">
        <f>VLOOKUP(AN82,'マスター (2)'!$B$3:$E$200,3,FALSE)</f>
        <v>清原由妃乃</v>
      </c>
      <c r="AP82" s="160" t="str">
        <f>VLOOKUP(AN82,'マスター (2)'!$B$3:$E$200,2,FALSE)</f>
        <v>三将</v>
      </c>
      <c r="AQ82" s="155" t="str">
        <f t="shared" si="51"/>
        <v>o</v>
      </c>
      <c r="AR82" s="155" t="str">
        <f>IF(AN82&lt;AK82*10,"エラー",IF(AN82&gt;AK82*10+9,"エラー","o"))</f>
        <v>o</v>
      </c>
      <c r="AU82" s="155" t="str">
        <f>AP82</f>
        <v>三将</v>
      </c>
      <c r="AV82" s="155" t="str">
        <f>AO82</f>
        <v>清原由妃乃</v>
      </c>
      <c r="AW82" s="120"/>
      <c r="AX82" s="120">
        <v>10</v>
      </c>
      <c r="AY82" s="155" t="str">
        <f t="shared" ref="AY82:AZ86" si="69">AO87</f>
        <v>中机　采音</v>
      </c>
      <c r="AZ82" s="155" t="str">
        <f t="shared" si="69"/>
        <v>副将</v>
      </c>
      <c r="BB82" s="149"/>
      <c r="BD82" s="188" t="str">
        <f>VLOOKUP(BE82,'マスター (2)'!D:E,2,FALSE)</f>
        <v>埼玉</v>
      </c>
      <c r="BE82" s="168" t="str">
        <f t="shared" si="65"/>
        <v>吉澤　知花</v>
      </c>
      <c r="BF82" s="155"/>
      <c r="BG82" s="155" t="str">
        <f t="shared" si="54"/>
        <v>野村　紗椰</v>
      </c>
      <c r="BH82" s="155"/>
      <c r="BI82" s="155" t="str">
        <f t="shared" si="55"/>
        <v>中机　采音</v>
      </c>
      <c r="BJ82" s="155"/>
      <c r="BK82">
        <f t="shared" si="56"/>
        <v>1</v>
      </c>
      <c r="BM82" s="155" t="str">
        <f t="shared" si="57"/>
        <v/>
      </c>
      <c r="BN82" s="155" t="e">
        <f>VLOOKUP(BM82,'マスター (2)'!D:E,2,FALSE)</f>
        <v>#N/A</v>
      </c>
      <c r="BO82">
        <f>IF(BM82="",0,_xlfn.XLOOKUP(BM82,'マスター (2)'!$D$3:$D$168,'マスター (2)'!$B$3:$B$168,"",0,1))</f>
        <v>0</v>
      </c>
      <c r="BQ82" s="155" t="str">
        <v/>
      </c>
      <c r="BR82" s="155" t="e">
        <v>#N/A</v>
      </c>
      <c r="BS82" s="155">
        <v>0</v>
      </c>
    </row>
    <row r="83" spans="1:71">
      <c r="A83" s="417"/>
      <c r="B83" s="417"/>
      <c r="C83" s="429"/>
      <c r="D83" s="153">
        <v>72</v>
      </c>
      <c r="E83" s="160" t="str">
        <f>VLOOKUP(D83,'マスター (2)'!$B$3:$E$200,3,FALSE)</f>
        <v>相田真生子</v>
      </c>
      <c r="F83" s="160" t="str">
        <f>VLOOKUP(D83,'マスター (2)'!$B$3:$E$200,2,FALSE)</f>
        <v>副将</v>
      </c>
      <c r="G83" s="155" t="str">
        <f t="shared" si="52"/>
        <v>o</v>
      </c>
      <c r="H83" s="155" t="str">
        <f>IF(D83&lt;A82*10,"エラー",IF(D83&gt;A82*10+9,"エラー","o"))</f>
        <v>o</v>
      </c>
      <c r="K83" s="155" t="str">
        <f t="shared" ref="K83:K86" si="70">F83</f>
        <v>副将</v>
      </c>
      <c r="L83" s="155" t="str">
        <f>E83</f>
        <v>相田真生子</v>
      </c>
      <c r="M83" s="120">
        <v>18</v>
      </c>
      <c r="N83" s="120"/>
      <c r="O83" s="155" t="str">
        <f t="shared" si="67"/>
        <v>清原由妃乃</v>
      </c>
      <c r="P83" s="155" t="str">
        <f t="shared" si="67"/>
        <v>三将</v>
      </c>
      <c r="R83" s="143"/>
      <c r="S83" s="417"/>
      <c r="T83" s="417"/>
      <c r="U83" s="429"/>
      <c r="V83" s="153">
        <v>72</v>
      </c>
      <c r="W83" s="160" t="str">
        <f>VLOOKUP(V83,'マスター (2)'!$B$3:$E$200,3,FALSE)</f>
        <v>相田真生子</v>
      </c>
      <c r="X83" s="160" t="str">
        <f>VLOOKUP(V83,'マスター (2)'!$B$3:$E$200,2,FALSE)</f>
        <v>副将</v>
      </c>
      <c r="Y83" s="155" t="str">
        <f t="shared" si="53"/>
        <v>o</v>
      </c>
      <c r="Z83" s="155" t="str">
        <f>IF(V83&lt;S82*10,"エラー",IF(V83&gt;S82*10+9,"エラー","o"))</f>
        <v>o</v>
      </c>
      <c r="AC83" s="155" t="str">
        <f t="shared" ref="AC83:AC86" si="71">X83</f>
        <v>副将</v>
      </c>
      <c r="AD83" s="155" t="str">
        <f>W83</f>
        <v>相田真生子</v>
      </c>
      <c r="AE83" s="120">
        <v>3</v>
      </c>
      <c r="AF83" s="120"/>
      <c r="AG83" s="155" t="str">
        <f t="shared" si="68"/>
        <v>江口　小春</v>
      </c>
      <c r="AH83" s="155" t="str">
        <f t="shared" si="68"/>
        <v>六将</v>
      </c>
      <c r="AJ83" s="146"/>
      <c r="AK83" s="417"/>
      <c r="AL83" s="417"/>
      <c r="AM83" s="429"/>
      <c r="AN83" s="153">
        <v>12</v>
      </c>
      <c r="AO83" s="160" t="str">
        <f>VLOOKUP(AN83,'マスター (2)'!$B$3:$E$200,3,FALSE)</f>
        <v>上村菜乃果</v>
      </c>
      <c r="AP83" s="160" t="str">
        <f>VLOOKUP(AN83,'マスター (2)'!$B$3:$E$200,2,FALSE)</f>
        <v>副将</v>
      </c>
      <c r="AQ83" s="155" t="str">
        <f t="shared" si="51"/>
        <v>o</v>
      </c>
      <c r="AR83" s="155" t="str">
        <f>IF(AN83&lt;AK82*10,"エラー",IF(AN83&gt;AK82*10+9,"エラー","o"))</f>
        <v>o</v>
      </c>
      <c r="AU83" s="155" t="str">
        <f t="shared" ref="AU83:AU86" si="72">AP83</f>
        <v>副将</v>
      </c>
      <c r="AV83" s="155" t="str">
        <f>AO83</f>
        <v>上村菜乃果</v>
      </c>
      <c r="AW83" s="120"/>
      <c r="AX83" s="120">
        <v>6</v>
      </c>
      <c r="AY83" s="155" t="str">
        <f t="shared" si="69"/>
        <v>玉澤歩凪乃</v>
      </c>
      <c r="AZ83" s="155" t="str">
        <f t="shared" si="69"/>
        <v>三将</v>
      </c>
      <c r="BB83" s="149"/>
      <c r="BD83" s="190" t="str">
        <f>VLOOKUP(BE83,'マスター (2)'!D:E,2,FALSE)</f>
        <v>埼玉</v>
      </c>
      <c r="BE83" s="168" t="str">
        <f t="shared" si="65"/>
        <v>相田真生子</v>
      </c>
      <c r="BF83" s="155"/>
      <c r="BG83" s="155" t="str">
        <f t="shared" si="54"/>
        <v>相田真生子</v>
      </c>
      <c r="BH83" s="155"/>
      <c r="BI83" s="155" t="str">
        <f t="shared" si="55"/>
        <v>玉澤歩凪乃</v>
      </c>
      <c r="BJ83" s="155"/>
      <c r="BK83">
        <f t="shared" si="56"/>
        <v>2</v>
      </c>
      <c r="BM83" s="155" t="str">
        <f t="shared" si="57"/>
        <v/>
      </c>
      <c r="BN83" s="155" t="e">
        <f>VLOOKUP(BM83,'マスター (2)'!D:E,2,FALSE)</f>
        <v>#N/A</v>
      </c>
      <c r="BO83">
        <f>IF(BM83="",0,_xlfn.XLOOKUP(BM83,'マスター (2)'!$D$3:$D$168,'マスター (2)'!$B$3:$B$168,"",0,1))</f>
        <v>0</v>
      </c>
      <c r="BQ83" s="155" t="str">
        <v/>
      </c>
      <c r="BR83" s="155" t="e">
        <v>#N/A</v>
      </c>
      <c r="BS83" s="155">
        <v>0</v>
      </c>
    </row>
    <row r="84" spans="1:71">
      <c r="A84" s="417"/>
      <c r="B84" s="417"/>
      <c r="C84" s="429"/>
      <c r="D84" s="153">
        <v>71</v>
      </c>
      <c r="E84" s="160" t="str">
        <f>VLOOKUP(D84,'マスター (2)'!$B$3:$E$200,3,FALSE)</f>
        <v>八巻　瑠衣</v>
      </c>
      <c r="F84" s="160" t="str">
        <f>VLOOKUP(D84,'マスター (2)'!$B$3:$E$200,2,FALSE)</f>
        <v>主将</v>
      </c>
      <c r="G84" s="155" t="str">
        <f t="shared" si="52"/>
        <v>o</v>
      </c>
      <c r="H84" s="155" t="str">
        <f>IF(D84&lt;A82*10,"エラー",IF(D84&gt;A82*10+9,"エラー","o"))</f>
        <v>o</v>
      </c>
      <c r="K84" s="155" t="str">
        <f t="shared" si="70"/>
        <v>主将</v>
      </c>
      <c r="L84" s="155" t="str">
        <f>E84</f>
        <v>八巻　瑠衣</v>
      </c>
      <c r="M84" s="120">
        <v>11</v>
      </c>
      <c r="N84" s="120"/>
      <c r="O84" s="155" t="str">
        <f t="shared" si="67"/>
        <v>酒井　美佳</v>
      </c>
      <c r="P84" s="155" t="str">
        <f t="shared" si="67"/>
        <v>五将</v>
      </c>
      <c r="R84" s="143"/>
      <c r="S84" s="417"/>
      <c r="T84" s="417"/>
      <c r="U84" s="429"/>
      <c r="V84" s="153">
        <v>71</v>
      </c>
      <c r="W84" s="160" t="str">
        <f>VLOOKUP(V84,'マスター (2)'!$B$3:$E$200,3,FALSE)</f>
        <v>八巻　瑠衣</v>
      </c>
      <c r="X84" s="160" t="str">
        <f>VLOOKUP(V84,'マスター (2)'!$B$3:$E$200,2,FALSE)</f>
        <v>主将</v>
      </c>
      <c r="Y84" s="155" t="str">
        <f t="shared" si="53"/>
        <v>o</v>
      </c>
      <c r="Z84" s="155" t="str">
        <f>IF(V84&lt;S82*10,"エラー",IF(V84&gt;S82*10+9,"エラー","o"))</f>
        <v>o</v>
      </c>
      <c r="AC84" s="155" t="str">
        <f t="shared" si="71"/>
        <v>主将</v>
      </c>
      <c r="AD84" s="155" t="str">
        <f>W84</f>
        <v>八巻　瑠衣</v>
      </c>
      <c r="AE84" s="120">
        <v>21</v>
      </c>
      <c r="AF84" s="120"/>
      <c r="AG84" s="155" t="str">
        <f t="shared" si="68"/>
        <v>横沢　碧音</v>
      </c>
      <c r="AH84" s="155" t="str">
        <f t="shared" si="68"/>
        <v>七将</v>
      </c>
      <c r="AJ84" s="146"/>
      <c r="AK84" s="417"/>
      <c r="AL84" s="417"/>
      <c r="AM84" s="429"/>
      <c r="AN84" s="153">
        <v>14</v>
      </c>
      <c r="AO84" s="160" t="str">
        <f>VLOOKUP(AN84,'マスター (2)'!$B$3:$E$200,3,FALSE)</f>
        <v>梅本　羽衣</v>
      </c>
      <c r="AP84" s="160" t="str">
        <f>VLOOKUP(AN84,'マスター (2)'!$B$3:$E$200,2,FALSE)</f>
        <v>四将</v>
      </c>
      <c r="AQ84" s="155" t="str">
        <f t="shared" si="51"/>
        <v>o</v>
      </c>
      <c r="AR84" s="155" t="str">
        <f>IF(AN84&lt;AK82*10,"エラー",IF(AN84&gt;AK82*10+9,"エラー","o"))</f>
        <v>o</v>
      </c>
      <c r="AU84" s="155" t="str">
        <f t="shared" si="72"/>
        <v>四将</v>
      </c>
      <c r="AV84" s="155" t="str">
        <f>AO84</f>
        <v>梅本　羽衣</v>
      </c>
      <c r="AW84" s="120">
        <v>13</v>
      </c>
      <c r="AX84" s="120"/>
      <c r="AY84" s="155" t="str">
        <f t="shared" si="69"/>
        <v>蕨野　天能</v>
      </c>
      <c r="AZ84" s="155" t="str">
        <f t="shared" si="69"/>
        <v>四将</v>
      </c>
      <c r="BB84" s="149"/>
      <c r="BD84" s="188" t="str">
        <f>VLOOKUP(BE84,'マスター (2)'!D:E,2,FALSE)</f>
        <v>埼玉</v>
      </c>
      <c r="BE84" s="168" t="str">
        <f t="shared" si="65"/>
        <v>八巻　瑠衣</v>
      </c>
      <c r="BF84" s="155"/>
      <c r="BG84" s="155" t="str">
        <f t="shared" si="54"/>
        <v>八巻　瑠衣</v>
      </c>
      <c r="BH84" s="155"/>
      <c r="BI84" s="155" t="str">
        <f t="shared" si="55"/>
        <v>梅本　羽衣</v>
      </c>
      <c r="BJ84" s="155"/>
      <c r="BK84">
        <f t="shared" si="56"/>
        <v>3</v>
      </c>
      <c r="BM84" s="155" t="str">
        <f t="shared" si="57"/>
        <v>八巻　瑠衣</v>
      </c>
      <c r="BN84" s="155" t="str">
        <f>VLOOKUP(BM84,'マスター (2)'!D:E,2,FALSE)</f>
        <v>埼玉</v>
      </c>
      <c r="BO84">
        <f>IF(BM84="",0,_xlfn.XLOOKUP(BM84,'マスター (2)'!$D$3:$D$168,'マスター (2)'!$B$3:$B$168,"",0,1))</f>
        <v>71</v>
      </c>
      <c r="BQ84" s="155" t="str">
        <v/>
      </c>
      <c r="BR84" s="155" t="e">
        <v>#N/A</v>
      </c>
      <c r="BS84" s="155">
        <v>0</v>
      </c>
    </row>
    <row r="85" spans="1:71">
      <c r="A85" s="417"/>
      <c r="B85" s="417"/>
      <c r="C85" s="429"/>
      <c r="D85" s="153">
        <v>73</v>
      </c>
      <c r="E85" s="160" t="str">
        <f>VLOOKUP(D85,'マスター (2)'!$B$3:$E$200,3,FALSE)</f>
        <v>大澤　璃乃</v>
      </c>
      <c r="F85" s="160" t="str">
        <f>VLOOKUP(D85,'マスター (2)'!$B$3:$E$200,2,FALSE)</f>
        <v>三将</v>
      </c>
      <c r="G85" s="155" t="str">
        <f t="shared" si="52"/>
        <v>o</v>
      </c>
      <c r="H85" s="155" t="str">
        <f>IF(D85&lt;A82*10,"エラー",IF(D85&gt;A82*10+9,"エラー","o"))</f>
        <v>o</v>
      </c>
      <c r="K85" s="155" t="str">
        <f t="shared" si="70"/>
        <v>三将</v>
      </c>
      <c r="L85" s="155" t="str">
        <f>E85</f>
        <v>大澤　璃乃</v>
      </c>
      <c r="M85" s="120">
        <v>7</v>
      </c>
      <c r="N85" s="120"/>
      <c r="O85" s="155" t="str">
        <f t="shared" si="67"/>
        <v>髙橋　絢春</v>
      </c>
      <c r="P85" s="155" t="str">
        <f t="shared" si="67"/>
        <v>主将</v>
      </c>
      <c r="R85" s="143"/>
      <c r="S85" s="417"/>
      <c r="T85" s="417"/>
      <c r="U85" s="429"/>
      <c r="V85" s="153">
        <v>73</v>
      </c>
      <c r="W85" s="160" t="str">
        <f>VLOOKUP(V85,'マスター (2)'!$B$3:$E$200,3,FALSE)</f>
        <v>大澤　璃乃</v>
      </c>
      <c r="X85" s="160" t="str">
        <f>VLOOKUP(V85,'マスター (2)'!$B$3:$E$200,2,FALSE)</f>
        <v>三将</v>
      </c>
      <c r="Y85" s="155" t="str">
        <f t="shared" si="53"/>
        <v>o</v>
      </c>
      <c r="Z85" s="155" t="str">
        <f>IF(V85&lt;S82*10,"エラー",IF(V85&gt;S82*10+9,"エラー","o"))</f>
        <v>o</v>
      </c>
      <c r="AC85" s="155" t="str">
        <f t="shared" si="71"/>
        <v>三将</v>
      </c>
      <c r="AD85" s="155" t="str">
        <f>W85</f>
        <v>大澤　璃乃</v>
      </c>
      <c r="AE85" s="120">
        <v>12</v>
      </c>
      <c r="AF85" s="120"/>
      <c r="AG85" s="155" t="str">
        <f t="shared" si="68"/>
        <v>玉澤歩凪乃</v>
      </c>
      <c r="AH85" s="155" t="str">
        <f t="shared" si="68"/>
        <v>三将</v>
      </c>
      <c r="AJ85" s="146"/>
      <c r="AK85" s="417"/>
      <c r="AL85" s="417"/>
      <c r="AM85" s="429"/>
      <c r="AN85" s="153">
        <v>17</v>
      </c>
      <c r="AO85" s="160" t="str">
        <f>VLOOKUP(AN85,'マスター (2)'!$B$3:$E$200,3,FALSE)</f>
        <v>佐藤　彩音</v>
      </c>
      <c r="AP85" s="160" t="str">
        <f>VLOOKUP(AN85,'マスター (2)'!$B$3:$E$200,2,FALSE)</f>
        <v>七将</v>
      </c>
      <c r="AQ85" s="155" t="str">
        <f t="shared" si="51"/>
        <v>o</v>
      </c>
      <c r="AR85" s="155" t="str">
        <f>IF(AN85&lt;AK82*10,"エラー",IF(AN85&gt;AK82*10+9,"エラー","o"))</f>
        <v>o</v>
      </c>
      <c r="AU85" s="155" t="str">
        <f t="shared" si="72"/>
        <v>七将</v>
      </c>
      <c r="AV85" s="155" t="str">
        <f>AO85</f>
        <v>佐藤　彩音</v>
      </c>
      <c r="AW85" s="120">
        <v>15</v>
      </c>
      <c r="AX85" s="120"/>
      <c r="AY85" s="155" t="str">
        <f t="shared" si="69"/>
        <v>鈴木　　彩</v>
      </c>
      <c r="AZ85" s="155" t="str">
        <f t="shared" si="69"/>
        <v>五将</v>
      </c>
      <c r="BB85" s="149"/>
      <c r="BD85" s="190" t="str">
        <f>VLOOKUP(BE85,'マスター (2)'!D:E,2,FALSE)</f>
        <v>埼玉</v>
      </c>
      <c r="BE85" s="168" t="str">
        <f t="shared" si="65"/>
        <v>大澤　璃乃</v>
      </c>
      <c r="BF85" s="155"/>
      <c r="BG85" s="155" t="str">
        <f t="shared" si="54"/>
        <v>大澤　璃乃</v>
      </c>
      <c r="BH85" s="155"/>
      <c r="BI85" s="155" t="str">
        <f t="shared" si="55"/>
        <v>佐藤　彩音</v>
      </c>
      <c r="BJ85" s="155"/>
      <c r="BK85">
        <f t="shared" si="56"/>
        <v>2</v>
      </c>
      <c r="BM85" s="155" t="str">
        <f t="shared" si="57"/>
        <v/>
      </c>
      <c r="BN85" s="155" t="e">
        <f>VLOOKUP(BM85,'マスター (2)'!D:E,2,FALSE)</f>
        <v>#N/A</v>
      </c>
      <c r="BO85">
        <f>IF(BM85="",0,_xlfn.XLOOKUP(BM85,'マスター (2)'!$D$3:$D$168,'マスター (2)'!$B$3:$B$168,"",0,1))</f>
        <v>0</v>
      </c>
      <c r="BQ85" s="155" t="str">
        <v/>
      </c>
      <c r="BR85" s="155" t="e">
        <v>#N/A</v>
      </c>
      <c r="BS85" s="155">
        <v>0</v>
      </c>
    </row>
    <row r="86" spans="1:71">
      <c r="A86" s="417"/>
      <c r="B86" s="417"/>
      <c r="C86" s="429"/>
      <c r="D86" s="153">
        <v>77</v>
      </c>
      <c r="E86" s="160" t="str">
        <f>VLOOKUP(D86,'マスター (2)'!$B$3:$E$200,3,FALSE)</f>
        <v>高鳥　花火</v>
      </c>
      <c r="F86" s="160" t="str">
        <f>VLOOKUP(D86,'マスター (2)'!$B$3:$E$200,2,FALSE)</f>
        <v>七将</v>
      </c>
      <c r="G86" s="155" t="str">
        <f t="shared" si="52"/>
        <v>o</v>
      </c>
      <c r="H86" s="155" t="str">
        <f>IF(D86&lt;A82*10,"エラー",IF(D86&gt;A82*10+9,"エラー","o"))</f>
        <v>o</v>
      </c>
      <c r="K86" s="155" t="str">
        <f t="shared" si="70"/>
        <v>七将</v>
      </c>
      <c r="L86" s="155" t="str">
        <f>E86</f>
        <v>高鳥　花火</v>
      </c>
      <c r="M86" s="120">
        <v>9</v>
      </c>
      <c r="N86" s="120"/>
      <c r="O86" s="155" t="str">
        <f t="shared" si="67"/>
        <v>上村菜乃果</v>
      </c>
      <c r="P86" s="155" t="str">
        <f t="shared" si="67"/>
        <v>副将</v>
      </c>
      <c r="R86" s="143"/>
      <c r="S86" s="417"/>
      <c r="T86" s="417"/>
      <c r="U86" s="429"/>
      <c r="V86" s="161">
        <v>76</v>
      </c>
      <c r="W86" s="160" t="str">
        <f>VLOOKUP(V86,'マスター (2)'!$B$3:$E$200,3,FALSE)</f>
        <v>亀井　優依</v>
      </c>
      <c r="X86" s="160" t="str">
        <f>VLOOKUP(V86,'マスター (2)'!$B$3:$E$200,2,FALSE)</f>
        <v>六将</v>
      </c>
      <c r="Y86" s="155" t="str">
        <f t="shared" si="53"/>
        <v>o</v>
      </c>
      <c r="Z86" s="155" t="str">
        <f>IF(V86&lt;S82*10,"エラー",IF(V86&gt;S82*10+9,"エラー","o"))</f>
        <v>o</v>
      </c>
      <c r="AC86" s="155" t="str">
        <f t="shared" si="71"/>
        <v>六将</v>
      </c>
      <c r="AD86" s="155" t="str">
        <f>W86</f>
        <v>亀井　優依</v>
      </c>
      <c r="AE86" s="120">
        <v>10</v>
      </c>
      <c r="AF86" s="120"/>
      <c r="AG86" s="155" t="str">
        <f t="shared" si="68"/>
        <v>中机　采音</v>
      </c>
      <c r="AH86" s="155" t="str">
        <f t="shared" si="68"/>
        <v>副将</v>
      </c>
      <c r="AJ86" s="146"/>
      <c r="AK86" s="417"/>
      <c r="AL86" s="417"/>
      <c r="AM86" s="429"/>
      <c r="AN86" s="153">
        <v>11</v>
      </c>
      <c r="AO86" s="160" t="str">
        <f>VLOOKUP(AN86,'マスター (2)'!$B$3:$E$200,3,FALSE)</f>
        <v>髙橋　絢春</v>
      </c>
      <c r="AP86" s="160" t="str">
        <f>VLOOKUP(AN86,'マスター (2)'!$B$3:$E$200,2,FALSE)</f>
        <v>主将</v>
      </c>
      <c r="AQ86" s="155" t="str">
        <f t="shared" si="51"/>
        <v>o</v>
      </c>
      <c r="AR86" s="155" t="str">
        <f>IF(AN86&lt;AK82*10,"エラー",IF(AN86&gt;AK82*10+9,"エラー","o"))</f>
        <v>o</v>
      </c>
      <c r="AU86" s="155" t="str">
        <f t="shared" si="72"/>
        <v>主将</v>
      </c>
      <c r="AV86" s="155" t="str">
        <f>AO86</f>
        <v>髙橋　絢春</v>
      </c>
      <c r="AW86" s="120"/>
      <c r="AX86" s="120">
        <v>2</v>
      </c>
      <c r="AY86" s="155" t="str">
        <f t="shared" si="69"/>
        <v>江口　小春</v>
      </c>
      <c r="AZ86" s="155" t="str">
        <f t="shared" si="69"/>
        <v>六将</v>
      </c>
      <c r="BB86" s="149"/>
      <c r="BD86" s="188" t="str">
        <f>VLOOKUP(BE86,'マスター (2)'!D:E,2,FALSE)</f>
        <v>埼玉</v>
      </c>
      <c r="BE86" s="168" t="str">
        <f t="shared" si="65"/>
        <v>高鳥　花火</v>
      </c>
      <c r="BF86" s="155"/>
      <c r="BG86" s="155" t="str">
        <f t="shared" si="54"/>
        <v>亀井　優依</v>
      </c>
      <c r="BH86" s="155"/>
      <c r="BI86" s="155" t="str">
        <f t="shared" si="55"/>
        <v>江口　小春</v>
      </c>
      <c r="BJ86" s="155"/>
      <c r="BK86">
        <f t="shared" si="56"/>
        <v>1</v>
      </c>
      <c r="BM86" s="155" t="str">
        <f t="shared" si="57"/>
        <v/>
      </c>
      <c r="BN86" s="155" t="e">
        <f>VLOOKUP(BM86,'マスター (2)'!D:E,2,FALSE)</f>
        <v>#N/A</v>
      </c>
      <c r="BO86">
        <f>IF(BM86="",0,_xlfn.XLOOKUP(BM86,'マスター (2)'!$D$3:$D$168,'マスター (2)'!$B$3:$B$168,"",0,1))</f>
        <v>0</v>
      </c>
      <c r="BQ86" s="155" t="str">
        <v/>
      </c>
      <c r="BR86" s="155" t="e">
        <v>#N/A</v>
      </c>
      <c r="BS86" s="155">
        <v>0</v>
      </c>
    </row>
    <row r="87" spans="1:71">
      <c r="A87" s="417">
        <f>VLOOKUP(C87,'マスター (2)'!$K:$M,2,FALSE)</f>
        <v>1</v>
      </c>
      <c r="B87" s="417" t="str">
        <f>VLOOKUP(C87,'マスター (2)'!$K:$M,3,FALSE)</f>
        <v>北海道</v>
      </c>
      <c r="C87" s="420" t="s">
        <v>376</v>
      </c>
      <c r="D87" s="153">
        <v>16</v>
      </c>
      <c r="E87" s="155" t="str">
        <f>VLOOKUP(D87,'マスター (2)'!$B$3:$E$200,3,FALSE)</f>
        <v>安部　紗英</v>
      </c>
      <c r="F87" s="155" t="str">
        <f>VLOOKUP(D87,'マスター (2)'!$B$3:$E$200,2,FALSE)</f>
        <v>六将</v>
      </c>
      <c r="G87" s="155" t="str">
        <f t="shared" si="52"/>
        <v>o</v>
      </c>
      <c r="H87" s="155" t="str">
        <f>IF(D87&lt;A87*10,"エラー",IF(D87&gt;A87*10+9,"エラー","o"))</f>
        <v>o</v>
      </c>
      <c r="R87" s="143"/>
      <c r="S87" s="417">
        <f>VLOOKUP(U87,'マスター (2)'!$K:$M,2,FALSE)</f>
        <v>2</v>
      </c>
      <c r="T87" s="417" t="str">
        <f>VLOOKUP(U87,'マスター (2)'!$K:$M,3,FALSE)</f>
        <v>岩手</v>
      </c>
      <c r="U87" s="420" t="s">
        <v>378</v>
      </c>
      <c r="V87" s="153">
        <v>21</v>
      </c>
      <c r="W87" s="155" t="str">
        <f>VLOOKUP(V87,'マスター (2)'!$B$3:$E$200,3,FALSE)</f>
        <v>関谷　有優</v>
      </c>
      <c r="X87" s="155" t="str">
        <f>VLOOKUP(V87,'マスター (2)'!$B$3:$E$200,2,FALSE)</f>
        <v>主将</v>
      </c>
      <c r="Y87" s="155" t="str">
        <f t="shared" si="53"/>
        <v>o</v>
      </c>
      <c r="Z87" s="155" t="str">
        <f>IF(V87&lt;S87*10,"エラー",IF(V87&gt;S87*10+9,"エラー","o"))</f>
        <v>o</v>
      </c>
      <c r="AJ87" s="146"/>
      <c r="AK87" s="417">
        <f>VLOOKUP(AM87,'マスター (2)'!$K:$M,2,FALSE)</f>
        <v>2</v>
      </c>
      <c r="AL87" s="417" t="str">
        <f>VLOOKUP(AM87,'マスター (2)'!$K:$M,3,FALSE)</f>
        <v>岩手</v>
      </c>
      <c r="AM87" s="420" t="s">
        <v>378</v>
      </c>
      <c r="AN87" s="153">
        <v>22</v>
      </c>
      <c r="AO87" s="155" t="str">
        <f>VLOOKUP(AN87,'マスター (2)'!$B$3:$E$200,3,FALSE)</f>
        <v>中机　采音</v>
      </c>
      <c r="AP87" s="155" t="str">
        <f>VLOOKUP(AN87,'マスター (2)'!$B$3:$E$200,2,FALSE)</f>
        <v>副将</v>
      </c>
      <c r="AQ87" s="155" t="str">
        <f t="shared" si="51"/>
        <v>o</v>
      </c>
      <c r="AR87" s="155" t="str">
        <f>IF(AN87&lt;AK87*10,"エラー",IF(AN87&gt;AK87*10+9,"エラー","o"))</f>
        <v>o</v>
      </c>
      <c r="BB87" s="149"/>
      <c r="BD87" s="188" t="e">
        <f>VLOOKUP(BE87,'マスター (2)'!D:E,2,FALSE)</f>
        <v>#N/A</v>
      </c>
      <c r="BE87" s="168" t="str">
        <f t="shared" si="65"/>
        <v/>
      </c>
      <c r="BF87" s="155"/>
      <c r="BG87" s="155" t="str">
        <f t="shared" si="54"/>
        <v/>
      </c>
      <c r="BH87" s="155"/>
      <c r="BI87" s="155" t="str">
        <f t="shared" si="55"/>
        <v/>
      </c>
      <c r="BJ87" s="155"/>
      <c r="BK87">
        <f t="shared" si="56"/>
        <v>6291264</v>
      </c>
      <c r="BM87" s="155" t="str">
        <f t="shared" si="57"/>
        <v/>
      </c>
      <c r="BN87" s="155" t="e">
        <f>VLOOKUP(BM87,'マスター (2)'!D:E,2,FALSE)</f>
        <v>#N/A</v>
      </c>
      <c r="BO87">
        <f>IF(BM87="",0,_xlfn.XLOOKUP(BM87,'マスター (2)'!$D$3:$D$168,'マスター (2)'!$B$3:$B$168,"",0,1))</f>
        <v>0</v>
      </c>
      <c r="BQ87" s="155" t="str">
        <v/>
      </c>
      <c r="BR87" s="155" t="e">
        <v>#N/A</v>
      </c>
      <c r="BS87" s="155">
        <v>0</v>
      </c>
    </row>
    <row r="88" spans="1:71">
      <c r="A88" s="417"/>
      <c r="B88" s="417"/>
      <c r="C88" s="420"/>
      <c r="D88" s="153">
        <v>13</v>
      </c>
      <c r="E88" s="155" t="str">
        <f>VLOOKUP(D88,'マスター (2)'!$B$3:$E$200,3,FALSE)</f>
        <v>清原由妃乃</v>
      </c>
      <c r="F88" s="155" t="str">
        <f>VLOOKUP(D88,'マスター (2)'!$B$3:$E$200,2,FALSE)</f>
        <v>三将</v>
      </c>
      <c r="G88" s="155" t="str">
        <f t="shared" si="52"/>
        <v>o</v>
      </c>
      <c r="H88" s="155" t="str">
        <f>IF(D88&lt;A87*10,"エラー",IF(D88&gt;A87*10+9,"エラー","o"))</f>
        <v>o</v>
      </c>
      <c r="R88" s="143"/>
      <c r="S88" s="417"/>
      <c r="T88" s="417"/>
      <c r="U88" s="420"/>
      <c r="V88" s="153">
        <v>26</v>
      </c>
      <c r="W88" s="155" t="str">
        <f>VLOOKUP(V88,'マスター (2)'!$B$3:$E$200,3,FALSE)</f>
        <v>江口　小春</v>
      </c>
      <c r="X88" s="155" t="str">
        <f>VLOOKUP(V88,'マスター (2)'!$B$3:$E$200,2,FALSE)</f>
        <v>六将</v>
      </c>
      <c r="Y88" s="155" t="str">
        <f t="shared" si="53"/>
        <v>o</v>
      </c>
      <c r="Z88" s="155" t="str">
        <f>IF(V88&lt;S87*10,"エラー",IF(V88&gt;S87*10+9,"エラー","o"))</f>
        <v>o</v>
      </c>
      <c r="AJ88" s="146"/>
      <c r="AK88" s="417"/>
      <c r="AL88" s="417"/>
      <c r="AM88" s="420"/>
      <c r="AN88" s="153">
        <v>23</v>
      </c>
      <c r="AO88" s="155" t="str">
        <f>VLOOKUP(AN88,'マスター (2)'!$B$3:$E$200,3,FALSE)</f>
        <v>玉澤歩凪乃</v>
      </c>
      <c r="AP88" s="155" t="str">
        <f>VLOOKUP(AN88,'マスター (2)'!$B$3:$E$200,2,FALSE)</f>
        <v>三将</v>
      </c>
      <c r="AQ88" s="155" t="str">
        <f t="shared" si="51"/>
        <v>o</v>
      </c>
      <c r="AR88" s="155" t="str">
        <f>IF(AN88&lt;AK87*10,"エラー",IF(AN88&gt;AK87*10+9,"エラー","o"))</f>
        <v>o</v>
      </c>
      <c r="BB88" s="149"/>
      <c r="BD88" s="188" t="e">
        <f>VLOOKUP(BE88,'マスター (2)'!D:E,2,FALSE)</f>
        <v>#N/A</v>
      </c>
      <c r="BE88" s="168" t="str">
        <f t="shared" si="65"/>
        <v/>
      </c>
      <c r="BF88" s="155"/>
      <c r="BG88" s="155" t="str">
        <f t="shared" si="54"/>
        <v/>
      </c>
      <c r="BH88" s="155"/>
      <c r="BI88" s="155" t="str">
        <f t="shared" si="55"/>
        <v/>
      </c>
      <c r="BJ88" s="155"/>
      <c r="BK88">
        <f t="shared" si="56"/>
        <v>6291264</v>
      </c>
      <c r="BM88" s="155" t="str">
        <f t="shared" si="57"/>
        <v/>
      </c>
      <c r="BN88" s="155" t="e">
        <f>VLOOKUP(BM88,'マスター (2)'!D:E,2,FALSE)</f>
        <v>#N/A</v>
      </c>
      <c r="BO88">
        <f>IF(BM88="",0,_xlfn.XLOOKUP(BM88,'マスター (2)'!$D$3:$D$168,'マスター (2)'!$B$3:$B$168,"",0,1))</f>
        <v>0</v>
      </c>
      <c r="BQ88" s="155" t="str">
        <v/>
      </c>
      <c r="BR88" s="155" t="e">
        <v>#N/A</v>
      </c>
      <c r="BS88" s="155">
        <v>0</v>
      </c>
    </row>
    <row r="89" spans="1:71">
      <c r="A89" s="417"/>
      <c r="B89" s="417"/>
      <c r="C89" s="420"/>
      <c r="D89" s="153">
        <v>15</v>
      </c>
      <c r="E89" s="155" t="str">
        <f>VLOOKUP(D89,'マスター (2)'!$B$3:$E$200,3,FALSE)</f>
        <v>酒井　美佳</v>
      </c>
      <c r="F89" s="155" t="str">
        <f>VLOOKUP(D89,'マスター (2)'!$B$3:$E$200,2,FALSE)</f>
        <v>五将</v>
      </c>
      <c r="G89" s="155" t="str">
        <f t="shared" si="52"/>
        <v>o</v>
      </c>
      <c r="H89" s="155" t="str">
        <f>IF(D89&lt;A87*10,"エラー",IF(D89&gt;A87*10+9,"エラー","o"))</f>
        <v>o</v>
      </c>
      <c r="R89" s="143"/>
      <c r="S89" s="417"/>
      <c r="T89" s="417"/>
      <c r="U89" s="420"/>
      <c r="V89" s="153">
        <v>27</v>
      </c>
      <c r="W89" s="155" t="str">
        <f>VLOOKUP(V89,'マスター (2)'!$B$3:$E$200,3,FALSE)</f>
        <v>横沢　碧音</v>
      </c>
      <c r="X89" s="155" t="str">
        <f>VLOOKUP(V89,'マスター (2)'!$B$3:$E$200,2,FALSE)</f>
        <v>七将</v>
      </c>
      <c r="Y89" s="155" t="str">
        <f t="shared" si="53"/>
        <v>o</v>
      </c>
      <c r="Z89" s="155" t="str">
        <f>IF(V89&lt;S87*10,"エラー",IF(V89&gt;S87*10+9,"エラー","o"))</f>
        <v>o</v>
      </c>
      <c r="AJ89" s="146"/>
      <c r="AK89" s="417"/>
      <c r="AL89" s="417"/>
      <c r="AM89" s="420"/>
      <c r="AN89" s="153">
        <v>24</v>
      </c>
      <c r="AO89" s="155" t="str">
        <f>VLOOKUP(AN89,'マスター (2)'!$B$3:$E$200,3,FALSE)</f>
        <v>蕨野　天能</v>
      </c>
      <c r="AP89" s="155" t="str">
        <f>VLOOKUP(AN89,'マスター (2)'!$B$3:$E$200,2,FALSE)</f>
        <v>四将</v>
      </c>
      <c r="AQ89" s="155" t="str">
        <f t="shared" si="51"/>
        <v>o</v>
      </c>
      <c r="AR89" s="155" t="str">
        <f>IF(AN89&lt;AK87*10,"エラー",IF(AN89&gt;AK87*10+9,"エラー","o"))</f>
        <v>o</v>
      </c>
      <c r="BB89" s="149"/>
      <c r="BD89" s="188" t="e">
        <f>VLOOKUP(BE89,'マスター (2)'!D:E,2,FALSE)</f>
        <v>#N/A</v>
      </c>
      <c r="BE89" s="168" t="str">
        <f t="shared" si="65"/>
        <v/>
      </c>
      <c r="BF89" s="155"/>
      <c r="BG89" s="155" t="str">
        <f t="shared" si="54"/>
        <v/>
      </c>
      <c r="BH89" s="155"/>
      <c r="BI89" s="155" t="str">
        <f t="shared" si="55"/>
        <v/>
      </c>
      <c r="BJ89" s="155"/>
      <c r="BK89">
        <f t="shared" si="56"/>
        <v>6291264</v>
      </c>
      <c r="BM89" s="155" t="str">
        <f t="shared" si="57"/>
        <v/>
      </c>
      <c r="BN89" s="155" t="e">
        <f>VLOOKUP(BM89,'マスター (2)'!D:E,2,FALSE)</f>
        <v>#N/A</v>
      </c>
      <c r="BO89">
        <f>IF(BM89="",0,_xlfn.XLOOKUP(BM89,'マスター (2)'!$D$3:$D$168,'マスター (2)'!$B$3:$B$168,"",0,1))</f>
        <v>0</v>
      </c>
      <c r="BQ89" s="155" t="str">
        <v/>
      </c>
      <c r="BR89" s="155" t="e">
        <v>#N/A</v>
      </c>
      <c r="BS89" s="155">
        <v>0</v>
      </c>
    </row>
    <row r="90" spans="1:71">
      <c r="A90" s="417"/>
      <c r="B90" s="417"/>
      <c r="C90" s="420"/>
      <c r="D90" s="153">
        <v>11</v>
      </c>
      <c r="E90" s="155" t="str">
        <f>VLOOKUP(D90,'マスター (2)'!$B$3:$E$200,3,FALSE)</f>
        <v>髙橋　絢春</v>
      </c>
      <c r="F90" s="155" t="str">
        <f>VLOOKUP(D90,'マスター (2)'!$B$3:$E$200,2,FALSE)</f>
        <v>主将</v>
      </c>
      <c r="G90" s="155" t="str">
        <f t="shared" si="52"/>
        <v>o</v>
      </c>
      <c r="H90" s="155" t="str">
        <f>IF(D90&lt;A87*10,"エラー",IF(D90&gt;A87*10+9,"エラー","o"))</f>
        <v>o</v>
      </c>
      <c r="R90" s="143"/>
      <c r="S90" s="417"/>
      <c r="T90" s="417"/>
      <c r="U90" s="420"/>
      <c r="V90" s="153">
        <v>23</v>
      </c>
      <c r="W90" s="155" t="str">
        <f>VLOOKUP(V90,'マスター (2)'!$B$3:$E$200,3,FALSE)</f>
        <v>玉澤歩凪乃</v>
      </c>
      <c r="X90" s="155" t="str">
        <f>VLOOKUP(V90,'マスター (2)'!$B$3:$E$200,2,FALSE)</f>
        <v>三将</v>
      </c>
      <c r="Y90" s="155" t="str">
        <f t="shared" si="53"/>
        <v>o</v>
      </c>
      <c r="Z90" s="155" t="str">
        <f>IF(V90&lt;S87*10,"エラー",IF(V90&gt;S87*10+9,"エラー","o"))</f>
        <v>o</v>
      </c>
      <c r="AJ90" s="146"/>
      <c r="AK90" s="417"/>
      <c r="AL90" s="417"/>
      <c r="AM90" s="420"/>
      <c r="AN90" s="153">
        <v>25</v>
      </c>
      <c r="AO90" s="155" t="str">
        <f>VLOOKUP(AN90,'マスター (2)'!$B$3:$E$200,3,FALSE)</f>
        <v>鈴木　　彩</v>
      </c>
      <c r="AP90" s="155" t="str">
        <f>VLOOKUP(AN90,'マスター (2)'!$B$3:$E$200,2,FALSE)</f>
        <v>五将</v>
      </c>
      <c r="AQ90" s="155" t="str">
        <f t="shared" si="51"/>
        <v>o</v>
      </c>
      <c r="AR90" s="155" t="str">
        <f>IF(AN90&lt;AK87*10,"エラー",IF(AN90&gt;AK87*10+9,"エラー","o"))</f>
        <v>o</v>
      </c>
      <c r="BB90" s="149"/>
      <c r="BD90" s="188" t="e">
        <f>VLOOKUP(BE90,'マスター (2)'!D:E,2,FALSE)</f>
        <v>#N/A</v>
      </c>
      <c r="BE90" s="168" t="str">
        <f t="shared" si="65"/>
        <v/>
      </c>
      <c r="BF90" s="155"/>
      <c r="BG90" s="155" t="str">
        <f t="shared" si="54"/>
        <v/>
      </c>
      <c r="BH90" s="155"/>
      <c r="BI90" s="155" t="str">
        <f t="shared" si="55"/>
        <v/>
      </c>
      <c r="BJ90" s="155"/>
      <c r="BK90">
        <f t="shared" si="56"/>
        <v>6291264</v>
      </c>
      <c r="BM90" s="155" t="str">
        <f t="shared" si="57"/>
        <v/>
      </c>
      <c r="BN90" s="155" t="e">
        <f>VLOOKUP(BM90,'マスター (2)'!D:E,2,FALSE)</f>
        <v>#N/A</v>
      </c>
      <c r="BO90">
        <f>IF(BM90="",0,_xlfn.XLOOKUP(BM90,'マスター (2)'!$D$3:$D$168,'マスター (2)'!$B$3:$B$168,"",0,1))</f>
        <v>0</v>
      </c>
      <c r="BQ90" s="155" t="str">
        <v/>
      </c>
      <c r="BR90" s="155" t="e">
        <v>#N/A</v>
      </c>
      <c r="BS90" s="155">
        <v>0</v>
      </c>
    </row>
    <row r="91" spans="1:71" ht="19" thickBot="1">
      <c r="A91" s="417"/>
      <c r="B91" s="417"/>
      <c r="C91" s="421"/>
      <c r="D91" s="153">
        <v>12</v>
      </c>
      <c r="E91" s="155" t="str">
        <f>VLOOKUP(D91,'マスター (2)'!$B$3:$E$200,3,FALSE)</f>
        <v>上村菜乃果</v>
      </c>
      <c r="F91" s="155" t="str">
        <f>VLOOKUP(D91,'マスター (2)'!$B$3:$E$200,2,FALSE)</f>
        <v>副将</v>
      </c>
      <c r="G91" s="155" t="str">
        <f t="shared" si="52"/>
        <v>o</v>
      </c>
      <c r="H91" s="155" t="str">
        <f>IF(D91&lt;A87*10,"エラー",IF(D91&gt;A87*10+9,"エラー","o"))</f>
        <v>o</v>
      </c>
      <c r="K91" t="str">
        <f>B92</f>
        <v>福岡</v>
      </c>
      <c r="O91" t="str">
        <f>B97</f>
        <v>神奈川</v>
      </c>
      <c r="R91" s="143"/>
      <c r="S91" s="417"/>
      <c r="T91" s="417"/>
      <c r="U91" s="421"/>
      <c r="V91" s="153">
        <v>22</v>
      </c>
      <c r="W91" s="155" t="str">
        <f>VLOOKUP(V91,'マスター (2)'!$B$3:$E$200,3,FALSE)</f>
        <v>中机　采音</v>
      </c>
      <c r="X91" s="155" t="str">
        <f>VLOOKUP(V91,'マスター (2)'!$B$3:$E$200,2,FALSE)</f>
        <v>副将</v>
      </c>
      <c r="Y91" s="155" t="str">
        <f t="shared" si="53"/>
        <v>o</v>
      </c>
      <c r="Z91" s="155" t="str">
        <f>IF(V91&lt;S87*10,"エラー",IF(V91&gt;S87*10+9,"エラー","o"))</f>
        <v>o</v>
      </c>
      <c r="AC91" t="str">
        <f>T92</f>
        <v>福岡</v>
      </c>
      <c r="AG91" t="str">
        <f>T97</f>
        <v>山梨</v>
      </c>
      <c r="AJ91" s="146"/>
      <c r="AK91" s="417"/>
      <c r="AL91" s="417"/>
      <c r="AM91" s="421"/>
      <c r="AN91" s="153">
        <v>26</v>
      </c>
      <c r="AO91" s="155" t="str">
        <f>VLOOKUP(AN91,'マスター (2)'!$B$3:$E$200,3,FALSE)</f>
        <v>江口　小春</v>
      </c>
      <c r="AP91" s="155" t="str">
        <f>VLOOKUP(AN91,'マスター (2)'!$B$3:$E$200,2,FALSE)</f>
        <v>六将</v>
      </c>
      <c r="AQ91" s="155" t="str">
        <f t="shared" si="51"/>
        <v>o</v>
      </c>
      <c r="AR91" s="155" t="str">
        <f>IF(AN91&lt;AK87*10,"エラー",IF(AN91&gt;AK87*10+9,"エラー","o"))</f>
        <v>o</v>
      </c>
      <c r="AU91" t="str">
        <f>AL92</f>
        <v>神奈川</v>
      </c>
      <c r="AY91" t="str">
        <f>AL97</f>
        <v>山梨</v>
      </c>
      <c r="BB91" s="149"/>
      <c r="BD91" s="188" t="e">
        <f>VLOOKUP(BE91,'マスター (2)'!D:E,2,FALSE)</f>
        <v>#N/A</v>
      </c>
      <c r="BE91" s="168" t="str">
        <f t="shared" si="65"/>
        <v/>
      </c>
      <c r="BF91" s="155"/>
      <c r="BG91" s="155" t="str">
        <f t="shared" si="54"/>
        <v/>
      </c>
      <c r="BH91" s="155"/>
      <c r="BI91" s="155" t="str">
        <f t="shared" si="55"/>
        <v/>
      </c>
      <c r="BJ91" s="155"/>
      <c r="BK91">
        <f t="shared" si="56"/>
        <v>6291264</v>
      </c>
      <c r="BM91" s="155" t="str">
        <f t="shared" si="57"/>
        <v/>
      </c>
      <c r="BN91" s="155" t="e">
        <f>VLOOKUP(BM91,'マスター (2)'!D:E,2,FALSE)</f>
        <v>#N/A</v>
      </c>
      <c r="BO91">
        <f>IF(BM91="",0,_xlfn.XLOOKUP(BM91,'マスター (2)'!$D$3:$D$168,'マスター (2)'!$B$3:$B$168,"",0,1))</f>
        <v>0</v>
      </c>
      <c r="BQ91" s="155" t="str">
        <v/>
      </c>
      <c r="BR91" s="155" t="e">
        <v>#N/A</v>
      </c>
      <c r="BS91" s="155">
        <v>0</v>
      </c>
    </row>
    <row r="92" spans="1:71">
      <c r="A92" s="417">
        <f>VLOOKUP(C92,'マスター (2)'!$K:$M,2,FALSE)</f>
        <v>25</v>
      </c>
      <c r="B92" s="417" t="str">
        <f>VLOOKUP(C92,'マスター (2)'!$K:$M,3,FALSE)</f>
        <v>福岡</v>
      </c>
      <c r="C92" s="430" t="s">
        <v>381</v>
      </c>
      <c r="D92" s="153">
        <v>252</v>
      </c>
      <c r="E92" s="162" t="str">
        <f>VLOOKUP(D92,'マスター (2)'!$B$3:$E$200,3,FALSE)</f>
        <v>堀田　晴斗</v>
      </c>
      <c r="F92" s="162" t="str">
        <f>VLOOKUP(D92,'マスター (2)'!$B$3:$E$200,2,FALSE)</f>
        <v>副将</v>
      </c>
      <c r="G92" s="155" t="str">
        <f t="shared" si="52"/>
        <v>o</v>
      </c>
      <c r="H92" s="155" t="str">
        <f>IF(D92&lt;A92*10,"エラー",IF(D92&gt;A92*10+9,"エラー","o"))</f>
        <v>o</v>
      </c>
      <c r="K92" s="155" t="str">
        <f>F92</f>
        <v>副将</v>
      </c>
      <c r="L92" s="155" t="str">
        <f>E92</f>
        <v>堀田　晴斗</v>
      </c>
      <c r="M92" s="120">
        <v>5</v>
      </c>
      <c r="N92" s="120"/>
      <c r="O92" s="155" t="str">
        <f t="shared" ref="O92:P96" si="73">E97</f>
        <v>龍野　愛奈</v>
      </c>
      <c r="P92" s="155" t="str">
        <f t="shared" si="73"/>
        <v>主将</v>
      </c>
      <c r="R92" s="143"/>
      <c r="S92" s="417">
        <f>VLOOKUP(U92,'マスター (2)'!$K:$M,2,FALSE)</f>
        <v>25</v>
      </c>
      <c r="T92" s="417" t="str">
        <f>VLOOKUP(U92,'マスター (2)'!$K:$M,3,FALSE)</f>
        <v>福岡</v>
      </c>
      <c r="U92" s="430" t="s">
        <v>381</v>
      </c>
      <c r="V92" s="153">
        <v>254</v>
      </c>
      <c r="W92" s="162" t="str">
        <f>VLOOKUP(V92,'マスター (2)'!$B$3:$E$200,3,FALSE)</f>
        <v>諌山　莉子</v>
      </c>
      <c r="X92" s="162" t="str">
        <f>VLOOKUP(V92,'マスター (2)'!$B$3:$E$200,2,FALSE)</f>
        <v>四将</v>
      </c>
      <c r="Y92" s="155" t="str">
        <f t="shared" si="53"/>
        <v>o</v>
      </c>
      <c r="Z92" s="155" t="str">
        <f>IF(V92&lt;S92*10,"エラー",IF(V92&gt;S92*10+9,"エラー","o"))</f>
        <v>o</v>
      </c>
      <c r="AC92" s="155" t="str">
        <f>X92</f>
        <v>四将</v>
      </c>
      <c r="AD92" s="155" t="str">
        <f>W92</f>
        <v>諌山　莉子</v>
      </c>
      <c r="AE92" s="120">
        <v>11</v>
      </c>
      <c r="AF92" s="120"/>
      <c r="AG92" s="155" t="str">
        <f t="shared" ref="AG92:AH96" si="74">W97</f>
        <v>渡邉　理子</v>
      </c>
      <c r="AH92" s="155" t="str">
        <f t="shared" si="74"/>
        <v>主将</v>
      </c>
      <c r="AJ92" s="146"/>
      <c r="AK92" s="417">
        <f>VLOOKUP(AM92,'マスター (2)'!$K:$M,2,FALSE)</f>
        <v>10</v>
      </c>
      <c r="AL92" s="417" t="str">
        <f>VLOOKUP(AM92,'マスター (2)'!$K:$M,3,FALSE)</f>
        <v>神奈川</v>
      </c>
      <c r="AM92" s="430" t="s">
        <v>384</v>
      </c>
      <c r="AN92" s="153">
        <v>102</v>
      </c>
      <c r="AO92" s="162" t="str">
        <f>VLOOKUP(AN92,'マスター (2)'!$B$3:$E$200,3,FALSE)</f>
        <v>臼井　菜月</v>
      </c>
      <c r="AP92" s="162" t="str">
        <f>VLOOKUP(AN92,'マスター (2)'!$B$3:$E$200,2,FALSE)</f>
        <v>副将</v>
      </c>
      <c r="AQ92" s="155" t="str">
        <f t="shared" si="51"/>
        <v>o</v>
      </c>
      <c r="AR92" s="155" t="str">
        <f>IF(AN92&lt;AK92*10,"エラー",IF(AN92&gt;AK92*10+9,"エラー","o"))</f>
        <v>o</v>
      </c>
      <c r="AU92" s="191" t="str">
        <f>AP92</f>
        <v>副将</v>
      </c>
      <c r="AV92" s="191" t="str">
        <f>AO92</f>
        <v>臼井　菜月</v>
      </c>
      <c r="AW92" s="120">
        <v>16</v>
      </c>
      <c r="AX92" s="120"/>
      <c r="AY92" s="155" t="str">
        <f t="shared" ref="AY92:AZ96" si="75">AO97</f>
        <v>渡邉　理子</v>
      </c>
      <c r="AZ92" s="155" t="str">
        <f t="shared" si="75"/>
        <v>主将</v>
      </c>
      <c r="BB92" s="149"/>
      <c r="BD92" s="188" t="str">
        <f>VLOOKUP(BE92,'マスター (2)'!D:E,2,FALSE)</f>
        <v>福岡</v>
      </c>
      <c r="BE92" s="168" t="str">
        <f t="shared" si="65"/>
        <v>堀田　晴斗</v>
      </c>
      <c r="BF92" s="155"/>
      <c r="BG92" s="155" t="str">
        <f t="shared" si="54"/>
        <v>諌山　莉子</v>
      </c>
      <c r="BH92" s="155"/>
      <c r="BI92" s="155" t="str">
        <f t="shared" si="55"/>
        <v>臼井　菜月</v>
      </c>
      <c r="BJ92" s="155"/>
      <c r="BK92">
        <f t="shared" si="56"/>
        <v>3</v>
      </c>
      <c r="BM92" s="155" t="str">
        <f t="shared" si="57"/>
        <v>堀田　晴斗</v>
      </c>
      <c r="BN92" s="155" t="str">
        <f>VLOOKUP(BM92,'マスター (2)'!D:E,2,FALSE)</f>
        <v>福岡</v>
      </c>
      <c r="BO92">
        <f>IF(BM92="",0,_xlfn.XLOOKUP(BM92,'マスター (2)'!$D$3:$D$168,'マスター (2)'!$B$3:$B$168,"",0,1))</f>
        <v>252</v>
      </c>
      <c r="BQ92" s="155" t="str">
        <v/>
      </c>
      <c r="BR92" s="155" t="e">
        <v>#N/A</v>
      </c>
      <c r="BS92" s="155">
        <v>0</v>
      </c>
    </row>
    <row r="93" spans="1:71">
      <c r="A93" s="417"/>
      <c r="B93" s="417"/>
      <c r="C93" s="431"/>
      <c r="D93" s="153">
        <v>255</v>
      </c>
      <c r="E93" s="162" t="str">
        <f>VLOOKUP(D93,'マスター (2)'!$B$3:$E$200,3,FALSE)</f>
        <v>末次日菜子</v>
      </c>
      <c r="F93" s="162" t="str">
        <f>VLOOKUP(D93,'マスター (2)'!$B$3:$E$200,2,FALSE)</f>
        <v>五将</v>
      </c>
      <c r="G93" s="155" t="str">
        <f t="shared" si="52"/>
        <v>o</v>
      </c>
      <c r="H93" s="155" t="str">
        <f>IF(D93&lt;A92*10,"エラー",IF(D93&gt;A92*10+9,"エラー","o"))</f>
        <v>o</v>
      </c>
      <c r="K93" s="155" t="str">
        <f t="shared" ref="K93:K96" si="76">F93</f>
        <v>五将</v>
      </c>
      <c r="L93" s="155" t="str">
        <f>E93</f>
        <v>末次日菜子</v>
      </c>
      <c r="M93" s="120">
        <v>22</v>
      </c>
      <c r="N93" s="120"/>
      <c r="O93" s="155" t="str">
        <f t="shared" si="73"/>
        <v>冨満　祐里</v>
      </c>
      <c r="P93" s="155" t="str">
        <f t="shared" si="73"/>
        <v>七将</v>
      </c>
      <c r="R93" s="143"/>
      <c r="S93" s="417"/>
      <c r="T93" s="417"/>
      <c r="U93" s="431"/>
      <c r="V93" s="153">
        <v>252</v>
      </c>
      <c r="W93" s="162" t="str">
        <f>VLOOKUP(V93,'マスター (2)'!$B$3:$E$200,3,FALSE)</f>
        <v>堀田　晴斗</v>
      </c>
      <c r="X93" s="162" t="str">
        <f>VLOOKUP(V93,'マスター (2)'!$B$3:$E$200,2,FALSE)</f>
        <v>副将</v>
      </c>
      <c r="Y93" s="155" t="str">
        <f t="shared" si="53"/>
        <v>o</v>
      </c>
      <c r="Z93" s="155" t="str">
        <f>IF(V93&lt;S92*10,"エラー",IF(V93&gt;S92*10+9,"エラー","o"))</f>
        <v>o</v>
      </c>
      <c r="AC93" s="155" t="str">
        <f t="shared" ref="AC93:AC96" si="77">X93</f>
        <v>副将</v>
      </c>
      <c r="AD93" s="155" t="str">
        <f>W93</f>
        <v>堀田　晴斗</v>
      </c>
      <c r="AE93" s="120">
        <v>23</v>
      </c>
      <c r="AF93" s="120"/>
      <c r="AG93" s="155" t="str">
        <f t="shared" si="74"/>
        <v>原島　梨乃</v>
      </c>
      <c r="AH93" s="155" t="str">
        <f t="shared" si="74"/>
        <v>三将</v>
      </c>
      <c r="AJ93" s="146"/>
      <c r="AK93" s="417"/>
      <c r="AL93" s="417"/>
      <c r="AM93" s="431"/>
      <c r="AN93" s="153">
        <v>103</v>
      </c>
      <c r="AO93" s="162" t="str">
        <f>VLOOKUP(AN93,'マスター (2)'!$B$3:$E$200,3,FALSE)</f>
        <v>吉野　奈緒</v>
      </c>
      <c r="AP93" s="162" t="str">
        <f>VLOOKUP(AN93,'マスター (2)'!$B$3:$E$200,2,FALSE)</f>
        <v>三将</v>
      </c>
      <c r="AQ93" s="155" t="str">
        <f t="shared" si="51"/>
        <v>o</v>
      </c>
      <c r="AR93" s="155" t="str">
        <f>IF(AN93&lt;AK92*10,"エラー",IF(AN93&gt;AK92*10+9,"エラー","o"))</f>
        <v>o</v>
      </c>
      <c r="AU93" s="155" t="str">
        <f t="shared" ref="AU93:AU96" si="78">AP93</f>
        <v>三将</v>
      </c>
      <c r="AV93" s="155" t="str">
        <f>AO93</f>
        <v>吉野　奈緒</v>
      </c>
      <c r="AW93" s="120">
        <v>6</v>
      </c>
      <c r="AX93" s="120"/>
      <c r="AY93" s="155" t="str">
        <f t="shared" si="75"/>
        <v>豊前　結以</v>
      </c>
      <c r="AZ93" s="155" t="str">
        <f t="shared" si="75"/>
        <v>副将</v>
      </c>
      <c r="BB93" s="149"/>
      <c r="BD93" s="188" t="str">
        <f>VLOOKUP(BE93,'マスター (2)'!D:E,2,FALSE)</f>
        <v>福岡</v>
      </c>
      <c r="BE93" s="168" t="str">
        <f t="shared" si="65"/>
        <v>末次日菜子</v>
      </c>
      <c r="BF93" s="155"/>
      <c r="BG93" s="155" t="str">
        <f t="shared" si="54"/>
        <v>堀田　晴斗</v>
      </c>
      <c r="BH93" s="155"/>
      <c r="BI93" s="155" t="str">
        <f t="shared" si="55"/>
        <v>吉野　奈緒</v>
      </c>
      <c r="BJ93" s="155"/>
      <c r="BK93">
        <f t="shared" si="56"/>
        <v>3</v>
      </c>
      <c r="BM93" s="155" t="str">
        <f t="shared" si="57"/>
        <v>末次日菜子</v>
      </c>
      <c r="BN93" s="155" t="str">
        <f>VLOOKUP(BM93,'マスター (2)'!D:E,2,FALSE)</f>
        <v>福岡</v>
      </c>
      <c r="BO93">
        <f>IF(BM93="",0,_xlfn.XLOOKUP(BM93,'マスター (2)'!$D$3:$D$168,'マスター (2)'!$B$3:$B$168,"",0,1))</f>
        <v>255</v>
      </c>
      <c r="BQ93" s="155" t="str">
        <v/>
      </c>
      <c r="BR93" s="155" t="e">
        <v>#N/A</v>
      </c>
      <c r="BS93" s="155">
        <v>0</v>
      </c>
    </row>
    <row r="94" spans="1:71">
      <c r="A94" s="417"/>
      <c r="B94" s="417"/>
      <c r="C94" s="431"/>
      <c r="D94" s="153">
        <v>251</v>
      </c>
      <c r="E94" s="162" t="str">
        <f>VLOOKUP(D94,'マスター (2)'!$B$3:$E$200,3,FALSE)</f>
        <v>天野　瑶子</v>
      </c>
      <c r="F94" s="162" t="str">
        <f>VLOOKUP(D94,'マスター (2)'!$B$3:$E$200,2,FALSE)</f>
        <v>主将</v>
      </c>
      <c r="G94" s="155" t="str">
        <f t="shared" si="52"/>
        <v>o</v>
      </c>
      <c r="H94" s="155" t="str">
        <f>IF(D94&lt;A92*10,"エラー",IF(D94&gt;A92*10+9,"エラー","o"))</f>
        <v>o</v>
      </c>
      <c r="K94" s="155" t="str">
        <f t="shared" si="76"/>
        <v>主将</v>
      </c>
      <c r="L94" s="155" t="str">
        <f>E94</f>
        <v>天野　瑶子</v>
      </c>
      <c r="M94" s="120">
        <v>18</v>
      </c>
      <c r="N94" s="120"/>
      <c r="O94" s="155" t="str">
        <f t="shared" si="73"/>
        <v>吉野　奈緒</v>
      </c>
      <c r="P94" s="155" t="str">
        <f t="shared" si="73"/>
        <v>三将</v>
      </c>
      <c r="R94" s="143"/>
      <c r="S94" s="417"/>
      <c r="T94" s="417"/>
      <c r="U94" s="431"/>
      <c r="V94" s="153">
        <v>255</v>
      </c>
      <c r="W94" s="162" t="str">
        <f>VLOOKUP(V94,'マスター (2)'!$B$3:$E$200,3,FALSE)</f>
        <v>末次日菜子</v>
      </c>
      <c r="X94" s="162" t="str">
        <f>VLOOKUP(V94,'マスター (2)'!$B$3:$E$200,2,FALSE)</f>
        <v>五将</v>
      </c>
      <c r="Y94" s="155" t="str">
        <f t="shared" si="53"/>
        <v>o</v>
      </c>
      <c r="Z94" s="155" t="str">
        <f>IF(V94&lt;S92*10,"エラー",IF(V94&gt;S92*10+9,"エラー","o"))</f>
        <v>o</v>
      </c>
      <c r="AC94" s="155" t="str">
        <f t="shared" si="77"/>
        <v>五将</v>
      </c>
      <c r="AD94" s="155" t="str">
        <f>W94</f>
        <v>末次日菜子</v>
      </c>
      <c r="AE94" s="120">
        <v>30</v>
      </c>
      <c r="AF94" s="120"/>
      <c r="AG94" s="155" t="str">
        <f t="shared" si="74"/>
        <v>-</v>
      </c>
      <c r="AH94" s="155" t="str">
        <f t="shared" si="74"/>
        <v>-</v>
      </c>
      <c r="AJ94" s="146"/>
      <c r="AK94" s="417"/>
      <c r="AL94" s="417"/>
      <c r="AM94" s="431"/>
      <c r="AN94" s="153">
        <v>101</v>
      </c>
      <c r="AO94" s="162" t="str">
        <f>VLOOKUP(AN94,'マスター (2)'!$B$3:$E$200,3,FALSE)</f>
        <v>龍野　愛奈</v>
      </c>
      <c r="AP94" s="162" t="str">
        <f>VLOOKUP(AN94,'マスター (2)'!$B$3:$E$200,2,FALSE)</f>
        <v>主将</v>
      </c>
      <c r="AQ94" s="155" t="str">
        <f t="shared" si="51"/>
        <v>o</v>
      </c>
      <c r="AR94" s="155" t="str">
        <f>IF(AN94&lt;AK92*10,"エラー",IF(AN94&gt;AK92*10+9,"エラー","o"))</f>
        <v>o</v>
      </c>
      <c r="AU94" s="155" t="str">
        <f t="shared" si="78"/>
        <v>主将</v>
      </c>
      <c r="AV94" s="155" t="str">
        <f>AO94</f>
        <v>龍野　愛奈</v>
      </c>
      <c r="AW94" s="120">
        <v>30</v>
      </c>
      <c r="AX94" s="120"/>
      <c r="AY94" s="155" t="str">
        <f t="shared" si="75"/>
        <v>-</v>
      </c>
      <c r="AZ94" s="155" t="str">
        <f t="shared" si="75"/>
        <v>-</v>
      </c>
      <c r="BB94" s="149"/>
      <c r="BD94" s="188" t="str">
        <f>VLOOKUP(BE94,'マスター (2)'!D:E,2,FALSE)</f>
        <v>福岡</v>
      </c>
      <c r="BE94" s="168" t="str">
        <f t="shared" si="65"/>
        <v>天野　瑶子</v>
      </c>
      <c r="BF94" s="155"/>
      <c r="BG94" s="155" t="str">
        <f t="shared" si="54"/>
        <v>末次日菜子</v>
      </c>
      <c r="BH94" s="155"/>
      <c r="BI94" s="155" t="str">
        <f t="shared" si="55"/>
        <v>龍野　愛奈</v>
      </c>
      <c r="BJ94" s="155"/>
      <c r="BK94">
        <f t="shared" si="56"/>
        <v>3</v>
      </c>
      <c r="BM94" s="155" t="str">
        <f t="shared" si="57"/>
        <v>天野　瑶子</v>
      </c>
      <c r="BN94" s="155" t="str">
        <f>VLOOKUP(BM94,'マスター (2)'!D:E,2,FALSE)</f>
        <v>福岡</v>
      </c>
      <c r="BO94">
        <f>IF(BM94="",0,_xlfn.XLOOKUP(BM94,'マスター (2)'!$D$3:$D$168,'マスター (2)'!$B$3:$B$168,"",0,1))</f>
        <v>251</v>
      </c>
      <c r="BQ94" s="155" t="str">
        <v/>
      </c>
      <c r="BR94" s="155" t="e">
        <v>#N/A</v>
      </c>
      <c r="BS94" s="155">
        <v>0</v>
      </c>
    </row>
    <row r="95" spans="1:71">
      <c r="A95" s="417"/>
      <c r="B95" s="417"/>
      <c r="C95" s="431"/>
      <c r="D95" s="153">
        <v>253</v>
      </c>
      <c r="E95" s="162" t="str">
        <f>VLOOKUP(D95,'マスター (2)'!$B$3:$E$200,3,FALSE)</f>
        <v>坂西こころ</v>
      </c>
      <c r="F95" s="162" t="str">
        <f>VLOOKUP(D95,'マスター (2)'!$B$3:$E$200,2,FALSE)</f>
        <v>三将</v>
      </c>
      <c r="G95" s="155" t="str">
        <f t="shared" si="52"/>
        <v>o</v>
      </c>
      <c r="H95" s="155" t="str">
        <f>IF(D95&lt;A92*10,"エラー",IF(D95&gt;A92*10+9,"エラー","o"))</f>
        <v>o</v>
      </c>
      <c r="K95" s="155" t="str">
        <f t="shared" si="76"/>
        <v>三将</v>
      </c>
      <c r="L95" s="155" t="str">
        <f>E95</f>
        <v>坂西こころ</v>
      </c>
      <c r="M95" s="120"/>
      <c r="N95" s="120">
        <v>17</v>
      </c>
      <c r="O95" s="155" t="str">
        <f t="shared" si="73"/>
        <v>井上　紗希</v>
      </c>
      <c r="P95" s="155" t="str">
        <f t="shared" si="73"/>
        <v>四将</v>
      </c>
      <c r="R95" s="143"/>
      <c r="S95" s="417"/>
      <c r="T95" s="417"/>
      <c r="U95" s="431"/>
      <c r="V95" s="153">
        <v>251</v>
      </c>
      <c r="W95" s="162" t="str">
        <f>VLOOKUP(V95,'マスター (2)'!$B$3:$E$200,3,FALSE)</f>
        <v>天野　瑶子</v>
      </c>
      <c r="X95" s="162" t="str">
        <f>VLOOKUP(V95,'マスター (2)'!$B$3:$E$200,2,FALSE)</f>
        <v>主将</v>
      </c>
      <c r="Y95" s="155" t="str">
        <f t="shared" si="53"/>
        <v>o</v>
      </c>
      <c r="Z95" s="155" t="str">
        <f>IF(V95&lt;S92*10,"エラー",IF(V95&gt;S92*10+9,"エラー","o"))</f>
        <v>o</v>
      </c>
      <c r="AC95" s="155" t="str">
        <f t="shared" si="77"/>
        <v>主将</v>
      </c>
      <c r="AD95" s="155" t="str">
        <f>W95</f>
        <v>天野　瑶子</v>
      </c>
      <c r="AE95" s="120">
        <v>30</v>
      </c>
      <c r="AF95" s="120"/>
      <c r="AG95" s="155" t="str">
        <f t="shared" si="74"/>
        <v>-</v>
      </c>
      <c r="AH95" s="155" t="str">
        <f t="shared" si="74"/>
        <v>-</v>
      </c>
      <c r="AJ95" s="146"/>
      <c r="AK95" s="417"/>
      <c r="AL95" s="417"/>
      <c r="AM95" s="431"/>
      <c r="AN95" s="153">
        <v>106</v>
      </c>
      <c r="AO95" s="162" t="str">
        <f>VLOOKUP(AN95,'マスター (2)'!$B$3:$E$200,3,FALSE)</f>
        <v>巴　　美雪</v>
      </c>
      <c r="AP95" s="162" t="str">
        <f>VLOOKUP(AN95,'マスター (2)'!$B$3:$E$200,2,FALSE)</f>
        <v>六将</v>
      </c>
      <c r="AQ95" s="155" t="str">
        <f t="shared" si="51"/>
        <v>o</v>
      </c>
      <c r="AR95" s="155" t="str">
        <f>IF(AN95&lt;AK92*10,"エラー",IF(AN95&gt;AK92*10+9,"エラー","o"))</f>
        <v>o</v>
      </c>
      <c r="AU95" s="155" t="str">
        <f t="shared" si="78"/>
        <v>六将</v>
      </c>
      <c r="AV95" s="155" t="str">
        <f>AO95</f>
        <v>巴　　美雪</v>
      </c>
      <c r="AW95" s="120">
        <v>13</v>
      </c>
      <c r="AX95" s="120"/>
      <c r="AY95" s="155" t="str">
        <f t="shared" si="75"/>
        <v>原島　梨乃</v>
      </c>
      <c r="AZ95" s="155" t="str">
        <f t="shared" si="75"/>
        <v>三将</v>
      </c>
      <c r="BB95" s="149"/>
      <c r="BD95" s="192" t="str">
        <f>VLOOKUP(BE95,'マスター (2)'!D:E,2,FALSE)</f>
        <v>神奈川</v>
      </c>
      <c r="BE95" s="168" t="str">
        <f t="shared" si="65"/>
        <v>井上　紗希</v>
      </c>
      <c r="BF95" s="155"/>
      <c r="BG95" s="155" t="str">
        <f t="shared" si="54"/>
        <v>天野　瑶子</v>
      </c>
      <c r="BH95" s="155"/>
      <c r="BI95" s="155" t="str">
        <f t="shared" si="55"/>
        <v>巴　　美雪</v>
      </c>
      <c r="BJ95" s="155"/>
      <c r="BK95">
        <f t="shared" si="56"/>
        <v>2</v>
      </c>
      <c r="BM95" s="155" t="str">
        <f t="shared" si="57"/>
        <v/>
      </c>
      <c r="BN95" s="155" t="e">
        <f>VLOOKUP(BM95,'マスター (2)'!D:E,2,FALSE)</f>
        <v>#N/A</v>
      </c>
      <c r="BO95">
        <f>IF(BM95="",0,_xlfn.XLOOKUP(BM95,'マスター (2)'!$D$3:$D$168,'マスター (2)'!$B$3:$B$168,"",0,1))</f>
        <v>0</v>
      </c>
      <c r="BQ95" s="155" t="str">
        <v/>
      </c>
      <c r="BR95" s="155" t="e">
        <v>#N/A</v>
      </c>
      <c r="BS95" s="155">
        <v>0</v>
      </c>
    </row>
    <row r="96" spans="1:71">
      <c r="A96" s="417"/>
      <c r="B96" s="417"/>
      <c r="C96" s="431"/>
      <c r="D96" s="153">
        <v>254</v>
      </c>
      <c r="E96" s="162" t="str">
        <f>VLOOKUP(D96,'マスター (2)'!$B$3:$E$200,3,FALSE)</f>
        <v>諌山　莉子</v>
      </c>
      <c r="F96" s="162" t="str">
        <f>VLOOKUP(D96,'マスター (2)'!$B$3:$E$200,2,FALSE)</f>
        <v>四将</v>
      </c>
      <c r="G96" s="155" t="str">
        <f t="shared" si="52"/>
        <v>o</v>
      </c>
      <c r="H96" s="155" t="str">
        <f>IF(D96&lt;A92*10,"エラー",IF(D96&gt;A92*10+9,"エラー","o"))</f>
        <v>o</v>
      </c>
      <c r="K96" s="155" t="str">
        <f t="shared" si="76"/>
        <v>四将</v>
      </c>
      <c r="L96" s="155" t="str">
        <f>E96</f>
        <v>諌山　莉子</v>
      </c>
      <c r="M96" s="120"/>
      <c r="N96" s="120">
        <v>12</v>
      </c>
      <c r="O96" s="155" t="str">
        <f t="shared" si="73"/>
        <v>臼井　菜月</v>
      </c>
      <c r="P96" s="155" t="str">
        <f t="shared" si="73"/>
        <v>副将</v>
      </c>
      <c r="R96" s="143"/>
      <c r="S96" s="417"/>
      <c r="T96" s="417"/>
      <c r="U96" s="431"/>
      <c r="V96" s="153">
        <v>257</v>
      </c>
      <c r="W96" s="162" t="str">
        <f>VLOOKUP(V96,'マスター (2)'!$B$3:$E$200,3,FALSE)</f>
        <v>小川　結希</v>
      </c>
      <c r="X96" s="162" t="str">
        <f>VLOOKUP(V96,'マスター (2)'!$B$3:$E$200,2,FALSE)</f>
        <v>七将</v>
      </c>
      <c r="Y96" s="155" t="str">
        <f t="shared" si="53"/>
        <v>o</v>
      </c>
      <c r="Z96" s="155" t="str">
        <f>IF(V96&lt;S92*10,"エラー",IF(V96&gt;S92*10+9,"エラー","o"))</f>
        <v>o</v>
      </c>
      <c r="AC96" s="155" t="str">
        <f t="shared" si="77"/>
        <v>七将</v>
      </c>
      <c r="AD96" s="155" t="str">
        <f>W96</f>
        <v>小川　結希</v>
      </c>
      <c r="AE96" s="120">
        <v>16</v>
      </c>
      <c r="AF96" s="120"/>
      <c r="AG96" s="155" t="str">
        <f t="shared" si="74"/>
        <v>豊前　結以</v>
      </c>
      <c r="AH96" s="155" t="str">
        <f t="shared" si="74"/>
        <v>副将</v>
      </c>
      <c r="AJ96" s="146"/>
      <c r="AK96" s="417"/>
      <c r="AL96" s="417"/>
      <c r="AM96" s="431"/>
      <c r="AN96" s="153">
        <v>104</v>
      </c>
      <c r="AO96" s="162" t="str">
        <f>VLOOKUP(AN96,'マスター (2)'!$B$3:$E$200,3,FALSE)</f>
        <v>井上　紗希</v>
      </c>
      <c r="AP96" s="162" t="str">
        <f>VLOOKUP(AN96,'マスター (2)'!$B$3:$E$200,2,FALSE)</f>
        <v>四将</v>
      </c>
      <c r="AQ96" s="155" t="str">
        <f t="shared" si="51"/>
        <v>o</v>
      </c>
      <c r="AR96" s="155" t="str">
        <f>IF(AN96&lt;AK92*10,"エラー",IF(AN96&gt;AK92*10+9,"エラー","o"))</f>
        <v>o</v>
      </c>
      <c r="AU96" s="193" t="str">
        <f t="shared" si="78"/>
        <v>四将</v>
      </c>
      <c r="AV96" s="193" t="str">
        <f>AO96</f>
        <v>井上　紗希</v>
      </c>
      <c r="AW96" s="120">
        <v>30</v>
      </c>
      <c r="AX96" s="120"/>
      <c r="AY96" s="155" t="str">
        <f t="shared" si="75"/>
        <v>-</v>
      </c>
      <c r="AZ96" s="155" t="str">
        <f t="shared" si="75"/>
        <v>-</v>
      </c>
      <c r="BB96" s="149"/>
      <c r="BD96" s="188" t="str">
        <f>VLOOKUP(BE96,'マスター (2)'!D:E,2,FALSE)</f>
        <v>神奈川</v>
      </c>
      <c r="BE96" s="168" t="str">
        <f t="shared" si="65"/>
        <v>臼井　菜月</v>
      </c>
      <c r="BF96" s="155"/>
      <c r="BG96" s="155" t="str">
        <f t="shared" si="54"/>
        <v>小川　結希</v>
      </c>
      <c r="BH96" s="155"/>
      <c r="BI96" s="155" t="str">
        <f t="shared" si="55"/>
        <v>井上　紗希</v>
      </c>
      <c r="BJ96" s="155"/>
      <c r="BK96">
        <f t="shared" si="56"/>
        <v>3</v>
      </c>
      <c r="BM96" s="155" t="str">
        <f t="shared" si="57"/>
        <v>臼井　菜月</v>
      </c>
      <c r="BN96" s="155" t="str">
        <f>VLOOKUP(BM96,'マスター (2)'!D:E,2,FALSE)</f>
        <v>神奈川</v>
      </c>
      <c r="BO96">
        <f>IF(BM96="",0,_xlfn.XLOOKUP(BM96,'マスター (2)'!$D$3:$D$168,'マスター (2)'!$B$3:$B$168,"",0,1))</f>
        <v>102</v>
      </c>
      <c r="BQ96" s="155" t="str">
        <v/>
      </c>
      <c r="BR96" s="155" t="e">
        <v>#N/A</v>
      </c>
      <c r="BS96" s="155">
        <v>0</v>
      </c>
    </row>
    <row r="97" spans="1:71">
      <c r="A97" s="417">
        <f>VLOOKUP(C97,'マスター (2)'!$K:$M,2,FALSE)</f>
        <v>10</v>
      </c>
      <c r="B97" s="417" t="str">
        <f>VLOOKUP(C97,'マスター (2)'!$K:$M,3,FALSE)</f>
        <v>神奈川</v>
      </c>
      <c r="C97" s="420" t="s">
        <v>384</v>
      </c>
      <c r="D97" s="153">
        <v>101</v>
      </c>
      <c r="E97" s="155" t="str">
        <f>VLOOKUP(D97,'マスター (2)'!$B$3:$E$200,3,FALSE)</f>
        <v>龍野　愛奈</v>
      </c>
      <c r="F97" s="155" t="str">
        <f>VLOOKUP(D97,'マスター (2)'!$B$3:$E$200,2,FALSE)</f>
        <v>主将</v>
      </c>
      <c r="G97" s="155" t="str">
        <f t="shared" si="52"/>
        <v>o</v>
      </c>
      <c r="H97" s="155" t="str">
        <f>IF(D97&lt;A97*10,"エラー",IF(D97&gt;A97*10+9,"エラー","o"))</f>
        <v>o</v>
      </c>
      <c r="R97" s="143"/>
      <c r="S97" s="417">
        <f>VLOOKUP(U97,'マスター (2)'!$K:$M,2,FALSE)</f>
        <v>11</v>
      </c>
      <c r="T97" s="417" t="str">
        <f>VLOOKUP(U97,'マスター (2)'!$K:$M,3,FALSE)</f>
        <v>山梨</v>
      </c>
      <c r="U97" s="420" t="s">
        <v>387</v>
      </c>
      <c r="V97" s="153">
        <v>111</v>
      </c>
      <c r="W97" s="155" t="str">
        <f>VLOOKUP(V97,'マスター (2)'!$B$3:$E$200,3,FALSE)</f>
        <v>渡邉　理子</v>
      </c>
      <c r="X97" s="155" t="str">
        <f>VLOOKUP(V97,'マスター (2)'!$B$3:$E$200,2,FALSE)</f>
        <v>主将</v>
      </c>
      <c r="Y97" s="155" t="str">
        <f t="shared" si="53"/>
        <v>o</v>
      </c>
      <c r="Z97" s="155" t="str">
        <f>IF(V97&lt;S97*10,"エラー",IF(V97&gt;S97*10+9,"エラー","o"))</f>
        <v>o</v>
      </c>
      <c r="AJ97" s="146"/>
      <c r="AK97" s="417">
        <f>VLOOKUP(AM97,'マスター (2)'!$K:$M,2,FALSE)</f>
        <v>11</v>
      </c>
      <c r="AL97" s="417" t="str">
        <f>VLOOKUP(AM97,'マスター (2)'!$K:$M,3,FALSE)</f>
        <v>山梨</v>
      </c>
      <c r="AM97" s="420" t="s">
        <v>387</v>
      </c>
      <c r="AN97" s="153">
        <v>111</v>
      </c>
      <c r="AO97" s="155" t="str">
        <f>VLOOKUP(AN97,'マスター (2)'!$B$3:$E$200,3,FALSE)</f>
        <v>渡邉　理子</v>
      </c>
      <c r="AP97" s="155" t="str">
        <f>VLOOKUP(AN97,'マスター (2)'!$B$3:$E$200,2,FALSE)</f>
        <v>主将</v>
      </c>
      <c r="AQ97" s="155" t="str">
        <f t="shared" si="51"/>
        <v>o</v>
      </c>
      <c r="AR97" s="155" t="str">
        <f>IF(AN97&lt;AK97*10,"エラー",IF(AN97&gt;AK97*10+9,"エラー","o"))</f>
        <v>o</v>
      </c>
      <c r="BB97" s="149"/>
      <c r="BD97" s="188" t="e">
        <f>VLOOKUP(BE97,'マスター (2)'!D:E,2,FALSE)</f>
        <v>#N/A</v>
      </c>
      <c r="BE97" s="168" t="str">
        <f t="shared" si="65"/>
        <v/>
      </c>
      <c r="BF97" s="155"/>
      <c r="BG97" s="155" t="str">
        <f t="shared" si="54"/>
        <v/>
      </c>
      <c r="BH97" s="155"/>
      <c r="BI97" s="155" t="str">
        <f t="shared" si="55"/>
        <v/>
      </c>
      <c r="BJ97" s="155"/>
      <c r="BK97">
        <f t="shared" si="56"/>
        <v>6291264</v>
      </c>
      <c r="BM97" s="155" t="str">
        <f t="shared" si="57"/>
        <v/>
      </c>
      <c r="BN97" s="155" t="e">
        <f>VLOOKUP(BM97,'マスター (2)'!D:E,2,FALSE)</f>
        <v>#N/A</v>
      </c>
      <c r="BO97">
        <f>IF(BM97="",0,_xlfn.XLOOKUP(BM97,'マスター (2)'!$D$3:$D$168,'マスター (2)'!$B$3:$B$168,"",0,1))</f>
        <v>0</v>
      </c>
      <c r="BQ97" s="155" t="str">
        <v/>
      </c>
      <c r="BR97" s="155" t="e">
        <v>#N/A</v>
      </c>
      <c r="BS97" s="155">
        <v>0</v>
      </c>
    </row>
    <row r="98" spans="1:71">
      <c r="A98" s="417"/>
      <c r="B98" s="417"/>
      <c r="C98" s="420"/>
      <c r="D98" s="153">
        <v>107</v>
      </c>
      <c r="E98" s="155" t="str">
        <f>VLOOKUP(D98,'マスター (2)'!$B$3:$E$200,3,FALSE)</f>
        <v>冨満　祐里</v>
      </c>
      <c r="F98" s="155" t="str">
        <f>VLOOKUP(D98,'マスター (2)'!$B$3:$E$200,2,FALSE)</f>
        <v>七将</v>
      </c>
      <c r="G98" s="155" t="str">
        <f t="shared" si="52"/>
        <v>o</v>
      </c>
      <c r="H98" s="155" t="str">
        <f>IF(D98&lt;A97*10,"エラー",IF(D98&gt;A97*10+9,"エラー","o"))</f>
        <v>o</v>
      </c>
      <c r="R98" s="143"/>
      <c r="S98" s="417"/>
      <c r="T98" s="417"/>
      <c r="U98" s="420"/>
      <c r="V98" s="153">
        <v>113</v>
      </c>
      <c r="W98" s="155" t="str">
        <f>VLOOKUP(V98,'マスター (2)'!$B$3:$E$200,3,FALSE)</f>
        <v>原島　梨乃</v>
      </c>
      <c r="X98" s="155" t="str">
        <f>VLOOKUP(V98,'マスター (2)'!$B$3:$E$200,2,FALSE)</f>
        <v>三将</v>
      </c>
      <c r="Y98" s="155" t="str">
        <f t="shared" si="53"/>
        <v>o</v>
      </c>
      <c r="Z98" s="155" t="str">
        <f>IF(V98&lt;S97*10,"エラー",IF(V98&gt;S97*10+9,"エラー","o"))</f>
        <v>o</v>
      </c>
      <c r="AJ98" s="146"/>
      <c r="AK98" s="417"/>
      <c r="AL98" s="417"/>
      <c r="AM98" s="420"/>
      <c r="AN98" s="153">
        <v>112</v>
      </c>
      <c r="AO98" s="155" t="str">
        <f>VLOOKUP(AN98,'マスター (2)'!$B$3:$E$200,3,FALSE)</f>
        <v>豊前　結以</v>
      </c>
      <c r="AP98" s="155" t="str">
        <f>VLOOKUP(AN98,'マスター (2)'!$B$3:$E$200,2,FALSE)</f>
        <v>副将</v>
      </c>
      <c r="AQ98" s="155" t="str">
        <f t="shared" si="51"/>
        <v>o</v>
      </c>
      <c r="AR98" s="155" t="str">
        <f>IF(AN98&lt;AK97*10,"エラー",IF(AN98&gt;AK97*10+9,"エラー","o"))</f>
        <v>o</v>
      </c>
      <c r="BB98" s="149"/>
      <c r="BD98" s="188" t="e">
        <f>VLOOKUP(BE98,'マスター (2)'!D:E,2,FALSE)</f>
        <v>#N/A</v>
      </c>
      <c r="BE98" s="168" t="str">
        <f t="shared" si="65"/>
        <v/>
      </c>
      <c r="BF98" s="155"/>
      <c r="BG98" s="155" t="str">
        <f t="shared" si="54"/>
        <v/>
      </c>
      <c r="BH98" s="155"/>
      <c r="BI98" s="155" t="str">
        <f t="shared" si="55"/>
        <v/>
      </c>
      <c r="BJ98" s="155"/>
      <c r="BK98">
        <f t="shared" si="56"/>
        <v>6291264</v>
      </c>
      <c r="BM98" s="155" t="str">
        <f t="shared" si="57"/>
        <v/>
      </c>
      <c r="BN98" s="155" t="e">
        <f>VLOOKUP(BM98,'マスター (2)'!D:E,2,FALSE)</f>
        <v>#N/A</v>
      </c>
      <c r="BO98">
        <f>IF(BM98="",0,_xlfn.XLOOKUP(BM98,'マスター (2)'!$D$3:$D$168,'マスター (2)'!$B$3:$B$168,"",0,1))</f>
        <v>0</v>
      </c>
      <c r="BQ98" s="155" t="str">
        <v/>
      </c>
      <c r="BR98" s="155" t="e">
        <v>#N/A</v>
      </c>
      <c r="BS98" s="155">
        <v>0</v>
      </c>
    </row>
    <row r="99" spans="1:71">
      <c r="A99" s="417"/>
      <c r="B99" s="417"/>
      <c r="C99" s="420"/>
      <c r="D99" s="153">
        <v>103</v>
      </c>
      <c r="E99" s="155" t="str">
        <f>VLOOKUP(D99,'マスター (2)'!$B$3:$E$200,3,FALSE)</f>
        <v>吉野　奈緒</v>
      </c>
      <c r="F99" s="155" t="str">
        <f>VLOOKUP(D99,'マスター (2)'!$B$3:$E$200,2,FALSE)</f>
        <v>三将</v>
      </c>
      <c r="G99" s="155" t="str">
        <f t="shared" si="52"/>
        <v>o</v>
      </c>
      <c r="H99" s="155" t="str">
        <f>IF(D99&lt;A97*10,"エラー",IF(D99&gt;A97*10+9,"エラー","o"))</f>
        <v>o</v>
      </c>
      <c r="R99" s="143"/>
      <c r="S99" s="417"/>
      <c r="T99" s="417"/>
      <c r="U99" s="420"/>
      <c r="V99" s="153"/>
      <c r="W99" s="155" t="s">
        <v>499</v>
      </c>
      <c r="X99" s="155" t="s">
        <v>499</v>
      </c>
      <c r="Y99" s="155" t="str">
        <f t="shared" si="53"/>
        <v>o</v>
      </c>
      <c r="Z99" s="155" t="str">
        <f>IF(V99&lt;S97*10,"エラー",IF(V99&gt;S97*10+9,"エラー","o"))</f>
        <v>エラー</v>
      </c>
      <c r="AJ99" s="146"/>
      <c r="AK99" s="417"/>
      <c r="AL99" s="417"/>
      <c r="AM99" s="420"/>
      <c r="AN99" s="153"/>
      <c r="AO99" s="155" t="s">
        <v>499</v>
      </c>
      <c r="AP99" s="155" t="s">
        <v>499</v>
      </c>
      <c r="AQ99" s="155" t="str">
        <f t="shared" si="51"/>
        <v>o</v>
      </c>
      <c r="AR99" s="155" t="str">
        <f>IF(AN99&lt;AK97*10,"エラー",IF(AN99&gt;AK97*10+9,"エラー","o"))</f>
        <v>エラー</v>
      </c>
      <c r="BB99" s="149"/>
      <c r="BD99" s="188" t="e">
        <f>VLOOKUP(BE99,'マスター (2)'!D:E,2,FALSE)</f>
        <v>#N/A</v>
      </c>
      <c r="BE99" s="168" t="str">
        <f t="shared" si="65"/>
        <v/>
      </c>
      <c r="BF99" s="155"/>
      <c r="BG99" s="155" t="str">
        <f t="shared" si="54"/>
        <v/>
      </c>
      <c r="BH99" s="155"/>
      <c r="BI99" s="155" t="str">
        <f t="shared" si="55"/>
        <v/>
      </c>
      <c r="BJ99" s="155"/>
      <c r="BK99">
        <f t="shared" si="56"/>
        <v>6291264</v>
      </c>
      <c r="BM99" s="155" t="str">
        <f t="shared" si="57"/>
        <v/>
      </c>
      <c r="BN99" s="155" t="e">
        <f>VLOOKUP(BM99,'マスター (2)'!D:E,2,FALSE)</f>
        <v>#N/A</v>
      </c>
      <c r="BO99">
        <f>IF(BM99="",0,_xlfn.XLOOKUP(BM99,'マスター (2)'!$D$3:$D$168,'マスター (2)'!$B$3:$B$168,"",0,1))</f>
        <v>0</v>
      </c>
      <c r="BQ99" s="155" t="str">
        <v/>
      </c>
      <c r="BR99" s="155" t="e">
        <v>#N/A</v>
      </c>
      <c r="BS99" s="155">
        <v>0</v>
      </c>
    </row>
    <row r="100" spans="1:71">
      <c r="A100" s="417"/>
      <c r="B100" s="417"/>
      <c r="C100" s="420"/>
      <c r="D100" s="153">
        <v>104</v>
      </c>
      <c r="E100" s="155" t="str">
        <f>VLOOKUP(D100,'マスター (2)'!$B$3:$E$200,3,FALSE)</f>
        <v>井上　紗希</v>
      </c>
      <c r="F100" s="155" t="str">
        <f>VLOOKUP(D100,'マスター (2)'!$B$3:$E$200,2,FALSE)</f>
        <v>四将</v>
      </c>
      <c r="G100" s="155" t="str">
        <f t="shared" si="52"/>
        <v>o</v>
      </c>
      <c r="H100" s="155" t="str">
        <f>IF(D100&lt;A97*10,"エラー",IF(D100&gt;A97*10+9,"エラー","o"))</f>
        <v>o</v>
      </c>
      <c r="R100" s="143"/>
      <c r="S100" s="417"/>
      <c r="T100" s="417"/>
      <c r="U100" s="420"/>
      <c r="V100" s="153"/>
      <c r="W100" s="155" t="s">
        <v>499</v>
      </c>
      <c r="X100" s="155" t="s">
        <v>499</v>
      </c>
      <c r="Y100" s="155" t="str">
        <f t="shared" si="53"/>
        <v>o</v>
      </c>
      <c r="Z100" s="155" t="str">
        <f>IF(V100&lt;S97*10,"エラー",IF(V100&gt;S97*10+9,"エラー","o"))</f>
        <v>エラー</v>
      </c>
      <c r="AJ100" s="146"/>
      <c r="AK100" s="417"/>
      <c r="AL100" s="417"/>
      <c r="AM100" s="420"/>
      <c r="AN100" s="153">
        <v>113</v>
      </c>
      <c r="AO100" s="155" t="str">
        <f>VLOOKUP(AN100,'マスター (2)'!$B$3:$E$200,3,FALSE)</f>
        <v>原島　梨乃</v>
      </c>
      <c r="AP100" s="155" t="str">
        <f>VLOOKUP(AN100,'マスター (2)'!$B$3:$E$200,2,FALSE)</f>
        <v>三将</v>
      </c>
      <c r="AQ100" s="155" t="str">
        <f t="shared" si="51"/>
        <v>o</v>
      </c>
      <c r="AR100" s="155" t="str">
        <f>IF(AN100&lt;AK97*10,"エラー",IF(AN100&gt;AK97*10+9,"エラー","o"))</f>
        <v>o</v>
      </c>
      <c r="BB100" s="149"/>
      <c r="BD100" s="188" t="e">
        <f>VLOOKUP(BE100,'マスター (2)'!D:E,2,FALSE)</f>
        <v>#N/A</v>
      </c>
      <c r="BE100" s="168" t="str">
        <f t="shared" si="65"/>
        <v/>
      </c>
      <c r="BF100" s="155"/>
      <c r="BG100" s="155" t="str">
        <f t="shared" si="54"/>
        <v/>
      </c>
      <c r="BH100" s="155"/>
      <c r="BI100" s="155" t="str">
        <f t="shared" si="55"/>
        <v/>
      </c>
      <c r="BJ100" s="155"/>
      <c r="BK100">
        <f t="shared" si="56"/>
        <v>6291264</v>
      </c>
      <c r="BM100" s="155" t="str">
        <f t="shared" si="57"/>
        <v/>
      </c>
      <c r="BN100" s="155" t="e">
        <f>VLOOKUP(BM100,'マスター (2)'!D:E,2,FALSE)</f>
        <v>#N/A</v>
      </c>
      <c r="BO100">
        <f>IF(BM100="",0,_xlfn.XLOOKUP(BM100,'マスター (2)'!$D$3:$D$168,'マスター (2)'!$B$3:$B$168,"",0,1))</f>
        <v>0</v>
      </c>
      <c r="BQ100" s="155" t="str">
        <v/>
      </c>
      <c r="BR100" s="155" t="e">
        <v>#N/A</v>
      </c>
      <c r="BS100" s="155">
        <v>0</v>
      </c>
    </row>
    <row r="101" spans="1:71" ht="19" thickBot="1">
      <c r="A101" s="417"/>
      <c r="B101" s="417"/>
      <c r="C101" s="421"/>
      <c r="D101" s="153">
        <v>102</v>
      </c>
      <c r="E101" s="155" t="str">
        <f>VLOOKUP(D101,'マスター (2)'!$B$3:$E$200,3,FALSE)</f>
        <v>臼井　菜月</v>
      </c>
      <c r="F101" s="155" t="str">
        <f>VLOOKUP(D101,'マスター (2)'!$B$3:$E$200,2,FALSE)</f>
        <v>副将</v>
      </c>
      <c r="G101" s="155" t="str">
        <f t="shared" si="52"/>
        <v>o</v>
      </c>
      <c r="H101" s="155" t="str">
        <f>IF(D101&lt;A97*10,"エラー",IF(D101&gt;A97*10+9,"エラー","o"))</f>
        <v>o</v>
      </c>
      <c r="K101" t="str">
        <f>B102</f>
        <v>大阪</v>
      </c>
      <c r="O101" t="str">
        <f>B107</f>
        <v>三重</v>
      </c>
      <c r="R101" s="143"/>
      <c r="S101" s="417"/>
      <c r="T101" s="417"/>
      <c r="U101" s="421"/>
      <c r="V101" s="153">
        <v>112</v>
      </c>
      <c r="W101" s="155" t="str">
        <f>VLOOKUP(V101,'マスター (2)'!$B$3:$E$200,3,FALSE)</f>
        <v>豊前　結以</v>
      </c>
      <c r="X101" s="155" t="str">
        <f>VLOOKUP(V101,'マスター (2)'!$B$3:$E$200,2,FALSE)</f>
        <v>副将</v>
      </c>
      <c r="Y101" s="155" t="str">
        <f t="shared" si="53"/>
        <v>o</v>
      </c>
      <c r="Z101" s="155" t="str">
        <f>IF(V101&lt;S97*10,"エラー",IF(V101&gt;S97*10+9,"エラー","o"))</f>
        <v>o</v>
      </c>
      <c r="AC101" t="str">
        <f>T102</f>
        <v>大阪</v>
      </c>
      <c r="AG101" t="str">
        <f>T107</f>
        <v>福井</v>
      </c>
      <c r="AJ101" s="146"/>
      <c r="AK101" s="417"/>
      <c r="AL101" s="417"/>
      <c r="AM101" s="421"/>
      <c r="AN101" s="153"/>
      <c r="AO101" s="155" t="s">
        <v>499</v>
      </c>
      <c r="AP101" s="155" t="s">
        <v>499</v>
      </c>
      <c r="AQ101" s="155" t="str">
        <f t="shared" si="51"/>
        <v>o</v>
      </c>
      <c r="AR101" s="155" t="str">
        <f>IF(AN101&lt;AK97*10,"エラー",IF(AN101&gt;AK97*10+9,"エラー","o"))</f>
        <v>エラー</v>
      </c>
      <c r="AU101" t="str">
        <f>AL102</f>
        <v>三重</v>
      </c>
      <c r="AY101" t="str">
        <f>AL107</f>
        <v>福井</v>
      </c>
      <c r="BB101" s="149"/>
      <c r="BD101" s="188" t="e">
        <f>VLOOKUP(BE101,'マスター (2)'!D:E,2,FALSE)</f>
        <v>#N/A</v>
      </c>
      <c r="BE101" s="168" t="str">
        <f t="shared" si="65"/>
        <v/>
      </c>
      <c r="BF101" s="155"/>
      <c r="BG101" s="155" t="str">
        <f t="shared" si="54"/>
        <v/>
      </c>
      <c r="BH101" s="155"/>
      <c r="BI101" s="155" t="str">
        <f t="shared" si="55"/>
        <v/>
      </c>
      <c r="BJ101" s="155"/>
      <c r="BK101">
        <f t="shared" si="56"/>
        <v>6291264</v>
      </c>
      <c r="BM101" s="155" t="str">
        <f t="shared" si="57"/>
        <v/>
      </c>
      <c r="BN101" s="155" t="e">
        <f>VLOOKUP(BM101,'マスター (2)'!D:E,2,FALSE)</f>
        <v>#N/A</v>
      </c>
      <c r="BO101">
        <f>IF(BM101="",0,_xlfn.XLOOKUP(BM101,'マスター (2)'!$D$3:$D$168,'マスター (2)'!$B$3:$B$168,"",0,1))</f>
        <v>0</v>
      </c>
      <c r="BQ101" s="155" t="str">
        <v/>
      </c>
      <c r="BR101" s="155" t="e">
        <v>#N/A</v>
      </c>
      <c r="BS101" s="155">
        <v>0</v>
      </c>
    </row>
    <row r="102" spans="1:71">
      <c r="A102" s="417">
        <f>VLOOKUP(C102,'マスター (2)'!$K:$M,2,FALSE)</f>
        <v>21</v>
      </c>
      <c r="B102" s="417" t="str">
        <f>VLOOKUP(C102,'マスター (2)'!$K:$M,3,FALSE)</f>
        <v>大阪</v>
      </c>
      <c r="C102" s="432" t="s">
        <v>390</v>
      </c>
      <c r="D102" s="153">
        <v>214</v>
      </c>
      <c r="E102" s="163" t="str">
        <f>VLOOKUP(D102,'マスター (2)'!$B$3:$E$200,3,FALSE)</f>
        <v>倉島　希依</v>
      </c>
      <c r="F102" s="163" t="str">
        <f>VLOOKUP(D102,'マスター (2)'!$B$3:$E$200,2,FALSE)</f>
        <v>四将</v>
      </c>
      <c r="G102" s="155" t="str">
        <f t="shared" si="52"/>
        <v>o</v>
      </c>
      <c r="H102" s="155" t="str">
        <f>IF(D102&lt;A102*10,"エラー",IF(D102&gt;A102*10+9,"エラー","o"))</f>
        <v>o</v>
      </c>
      <c r="K102" s="155" t="str">
        <f>F102</f>
        <v>四将</v>
      </c>
      <c r="L102" s="155" t="str">
        <f>E102</f>
        <v>倉島　希依</v>
      </c>
      <c r="M102" s="120">
        <v>7</v>
      </c>
      <c r="N102" s="120"/>
      <c r="O102" s="155" t="str">
        <f t="shared" ref="O102:P106" si="79">E107</f>
        <v>田中　海音</v>
      </c>
      <c r="P102" s="155" t="str">
        <f t="shared" si="79"/>
        <v>四将</v>
      </c>
      <c r="R102" s="143"/>
      <c r="S102" s="417">
        <f>VLOOKUP(U102,'マスター (2)'!$K:$M,2,FALSE)</f>
        <v>21</v>
      </c>
      <c r="T102" s="417" t="str">
        <f>VLOOKUP(U102,'マスター (2)'!$K:$M,3,FALSE)</f>
        <v>大阪</v>
      </c>
      <c r="U102" s="432" t="s">
        <v>390</v>
      </c>
      <c r="V102" s="153">
        <v>214</v>
      </c>
      <c r="W102" s="163" t="str">
        <f>VLOOKUP(V102,'マスター (2)'!$B$3:$E$200,3,FALSE)</f>
        <v>倉島　希依</v>
      </c>
      <c r="X102" s="163" t="str">
        <f>VLOOKUP(V102,'マスター (2)'!$B$3:$E$200,2,FALSE)</f>
        <v>四将</v>
      </c>
      <c r="Y102" s="155" t="str">
        <f t="shared" si="53"/>
        <v>o</v>
      </c>
      <c r="Z102" s="155" t="str">
        <f>IF(V102&lt;S102*10,"エラー",IF(V102&gt;S102*10+9,"エラー","o"))</f>
        <v>o</v>
      </c>
      <c r="AC102" s="155" t="str">
        <f>X102</f>
        <v>四将</v>
      </c>
      <c r="AD102" s="155" t="str">
        <f>W102</f>
        <v>倉島　希依</v>
      </c>
      <c r="AE102" s="120"/>
      <c r="AF102" s="120">
        <v>20</v>
      </c>
      <c r="AG102" s="155" t="str">
        <f t="shared" ref="AG102:AH106" si="80">W107</f>
        <v>竹内　　諒</v>
      </c>
      <c r="AH102" s="155" t="str">
        <f t="shared" si="80"/>
        <v>四将</v>
      </c>
      <c r="AJ102" s="146"/>
      <c r="AK102" s="417">
        <f>VLOOKUP(AM102,'マスター (2)'!$K:$M,2,FALSE)</f>
        <v>18</v>
      </c>
      <c r="AL102" s="417" t="str">
        <f>VLOOKUP(AM102,'マスター (2)'!$K:$M,3,FALSE)</f>
        <v>三重</v>
      </c>
      <c r="AM102" s="432" t="s">
        <v>393</v>
      </c>
      <c r="AN102" s="153">
        <v>182</v>
      </c>
      <c r="AO102" s="163" t="str">
        <f>VLOOKUP(AN102,'マスター (2)'!$B$3:$E$200,3,FALSE)</f>
        <v>中川　華恵</v>
      </c>
      <c r="AP102" s="163" t="str">
        <f>VLOOKUP(AN102,'マスター (2)'!$B$3:$E$200,2,FALSE)</f>
        <v>副将</v>
      </c>
      <c r="AQ102" s="155" t="str">
        <f t="shared" si="51"/>
        <v>o</v>
      </c>
      <c r="AR102" s="155" t="str">
        <f>IF(AN102&lt;AK102*10,"エラー",IF(AN102&gt;AK102*10+9,"エラー","o"))</f>
        <v>o</v>
      </c>
      <c r="AU102" s="191" t="str">
        <f>AP102</f>
        <v>副将</v>
      </c>
      <c r="AV102" s="191" t="str">
        <f>AO102</f>
        <v>中川　華恵</v>
      </c>
      <c r="AW102" s="120"/>
      <c r="AX102" s="120">
        <v>6</v>
      </c>
      <c r="AY102" s="155" t="str">
        <f t="shared" ref="AY102:AZ106" si="81">AO107</f>
        <v>下谷さつき</v>
      </c>
      <c r="AZ102" s="155" t="str">
        <f t="shared" si="81"/>
        <v>五将</v>
      </c>
      <c r="BB102" s="149"/>
      <c r="BD102" s="188" t="str">
        <f>VLOOKUP(BE102,'マスター (2)'!D:E,2,FALSE)</f>
        <v>大阪</v>
      </c>
      <c r="BE102" s="168" t="str">
        <f t="shared" si="65"/>
        <v>倉島　希依</v>
      </c>
      <c r="BF102" s="155"/>
      <c r="BG102" s="155" t="str">
        <f t="shared" si="54"/>
        <v>竹内　　諒</v>
      </c>
      <c r="BH102" s="155"/>
      <c r="BI102" s="155" t="str">
        <f t="shared" si="55"/>
        <v>下谷さつき</v>
      </c>
      <c r="BJ102" s="155"/>
      <c r="BK102">
        <f t="shared" si="56"/>
        <v>1</v>
      </c>
      <c r="BM102" s="155" t="str">
        <f t="shared" si="57"/>
        <v/>
      </c>
      <c r="BN102" s="155" t="e">
        <f>VLOOKUP(BM102,'マスター (2)'!D:E,2,FALSE)</f>
        <v>#N/A</v>
      </c>
      <c r="BO102">
        <f>IF(BM102="",0,_xlfn.XLOOKUP(BM102,'マスター (2)'!$D$3:$D$168,'マスター (2)'!$B$3:$B$168,"",0,1))</f>
        <v>0</v>
      </c>
      <c r="BQ102" s="155" t="str">
        <v/>
      </c>
      <c r="BR102" s="155" t="e">
        <v>#N/A</v>
      </c>
      <c r="BS102" s="155">
        <v>0</v>
      </c>
    </row>
    <row r="103" spans="1:71">
      <c r="A103" s="417"/>
      <c r="B103" s="417"/>
      <c r="C103" s="433"/>
      <c r="D103" s="153">
        <v>211</v>
      </c>
      <c r="E103" s="163" t="str">
        <f>VLOOKUP(D103,'マスター (2)'!$B$3:$E$200,3,FALSE)</f>
        <v>井上　　 詩</v>
      </c>
      <c r="F103" s="163" t="str">
        <f>VLOOKUP(D103,'マスター (2)'!$B$3:$E$200,2,FALSE)</f>
        <v>主将</v>
      </c>
      <c r="G103" s="155" t="str">
        <f t="shared" si="52"/>
        <v>o</v>
      </c>
      <c r="H103" s="155" t="str">
        <f>IF(D103&lt;A102*10,"エラー",IF(D103&gt;A102*10+9,"エラー","o"))</f>
        <v>o</v>
      </c>
      <c r="K103" s="155" t="str">
        <f t="shared" ref="K103:K106" si="82">F103</f>
        <v>主将</v>
      </c>
      <c r="L103" s="155" t="str">
        <f>E103</f>
        <v>井上　　 詩</v>
      </c>
      <c r="M103" s="120"/>
      <c r="N103" s="120">
        <v>14</v>
      </c>
      <c r="O103" s="155" t="str">
        <f t="shared" si="79"/>
        <v>山田　明奈</v>
      </c>
      <c r="P103" s="155" t="str">
        <f t="shared" si="79"/>
        <v>主将</v>
      </c>
      <c r="R103" s="143"/>
      <c r="S103" s="417"/>
      <c r="T103" s="417"/>
      <c r="U103" s="433"/>
      <c r="V103" s="153">
        <v>213</v>
      </c>
      <c r="W103" s="163" t="str">
        <f>VLOOKUP(V103,'マスター (2)'!$B$3:$E$200,3,FALSE)</f>
        <v>中西瑠璃花</v>
      </c>
      <c r="X103" s="163" t="str">
        <f>VLOOKUP(V103,'マスター (2)'!$B$3:$E$200,2,FALSE)</f>
        <v>三将</v>
      </c>
      <c r="Y103" s="155" t="str">
        <f t="shared" si="53"/>
        <v>o</v>
      </c>
      <c r="Z103" s="155" t="str">
        <f>IF(V103&lt;S102*10,"エラー",IF(V103&gt;S102*10+9,"エラー","o"))</f>
        <v>o</v>
      </c>
      <c r="AC103" s="155" t="str">
        <f t="shared" ref="AC103:AC106" si="83">X103</f>
        <v>三将</v>
      </c>
      <c r="AD103" s="155" t="str">
        <f>W103</f>
        <v>中西瑠璃花</v>
      </c>
      <c r="AE103" s="120"/>
      <c r="AF103" s="120">
        <v>10</v>
      </c>
      <c r="AG103" s="155" t="str">
        <f t="shared" si="80"/>
        <v>杉谷陽香里</v>
      </c>
      <c r="AH103" s="155" t="str">
        <f t="shared" si="80"/>
        <v>副将</v>
      </c>
      <c r="AJ103" s="146"/>
      <c r="AK103" s="417"/>
      <c r="AL103" s="417"/>
      <c r="AM103" s="433"/>
      <c r="AN103" s="153">
        <v>184</v>
      </c>
      <c r="AO103" s="163" t="str">
        <f>VLOOKUP(AN103,'マスター (2)'!$B$3:$E$200,3,FALSE)</f>
        <v>田中　海音</v>
      </c>
      <c r="AP103" s="163" t="str">
        <f>VLOOKUP(AN103,'マスター (2)'!$B$3:$E$200,2,FALSE)</f>
        <v>四将</v>
      </c>
      <c r="AQ103" s="155" t="str">
        <f t="shared" si="51"/>
        <v>o</v>
      </c>
      <c r="AR103" s="155" t="str">
        <f>IF(AN103&lt;AK102*10,"エラー",IF(AN103&gt;AK102*10+9,"エラー","o"))</f>
        <v>o</v>
      </c>
      <c r="AU103" s="155" t="str">
        <f t="shared" ref="AU103:AU106" si="84">AP103</f>
        <v>四将</v>
      </c>
      <c r="AV103" s="155" t="str">
        <f>AO103</f>
        <v>田中　海音</v>
      </c>
      <c r="AW103" s="120"/>
      <c r="AX103" s="120">
        <v>8</v>
      </c>
      <c r="AY103" s="191" t="str">
        <f t="shared" si="81"/>
        <v>杉谷陽香里</v>
      </c>
      <c r="AZ103" s="191" t="str">
        <f t="shared" si="81"/>
        <v>副将</v>
      </c>
      <c r="BB103" s="149"/>
      <c r="BD103" s="188" t="str">
        <f>VLOOKUP(BE103,'マスター (2)'!D:E,2,FALSE)</f>
        <v>三重</v>
      </c>
      <c r="BE103" s="168" t="str">
        <f t="shared" si="65"/>
        <v>山田　明奈</v>
      </c>
      <c r="BF103" s="155"/>
      <c r="BG103" s="155" t="str">
        <f t="shared" si="54"/>
        <v>杉谷陽香里</v>
      </c>
      <c r="BH103" s="155"/>
      <c r="BI103" s="155" t="str">
        <f t="shared" si="55"/>
        <v>杉谷陽香里</v>
      </c>
      <c r="BJ103" s="155"/>
      <c r="BK103">
        <f t="shared" si="56"/>
        <v>2</v>
      </c>
      <c r="BM103" s="155" t="str">
        <f t="shared" si="57"/>
        <v/>
      </c>
      <c r="BN103" s="155" t="e">
        <f>VLOOKUP(BM103,'マスター (2)'!D:E,2,FALSE)</f>
        <v>#N/A</v>
      </c>
      <c r="BO103">
        <f>IF(BM103="",0,_xlfn.XLOOKUP(BM103,'マスター (2)'!$D$3:$D$168,'マスター (2)'!$B$3:$B$168,"",0,1))</f>
        <v>0</v>
      </c>
      <c r="BQ103" s="155" t="str">
        <v/>
      </c>
      <c r="BR103" s="155" t="e">
        <v>#N/A</v>
      </c>
      <c r="BS103" s="155">
        <v>0</v>
      </c>
    </row>
    <row r="104" spans="1:71">
      <c r="A104" s="417"/>
      <c r="B104" s="417"/>
      <c r="C104" s="433"/>
      <c r="D104" s="153"/>
      <c r="E104" s="163" t="s">
        <v>499</v>
      </c>
      <c r="F104" s="163" t="s">
        <v>499</v>
      </c>
      <c r="G104" s="155" t="str">
        <f t="shared" si="52"/>
        <v>o</v>
      </c>
      <c r="H104" s="155" t="str">
        <f>IF(D104&lt;A102*10,"エラー",IF(D104&gt;A102*10+9,"エラー","o"))</f>
        <v>エラー</v>
      </c>
      <c r="K104" s="155" t="str">
        <f t="shared" si="82"/>
        <v>-</v>
      </c>
      <c r="L104" s="155" t="str">
        <f>E104</f>
        <v>-</v>
      </c>
      <c r="M104" s="120"/>
      <c r="N104" s="120">
        <v>30</v>
      </c>
      <c r="O104" s="155" t="str">
        <f t="shared" si="79"/>
        <v>中川　華恵</v>
      </c>
      <c r="P104" s="155" t="str">
        <f t="shared" si="79"/>
        <v>副将</v>
      </c>
      <c r="R104" s="143"/>
      <c r="S104" s="417"/>
      <c r="T104" s="417"/>
      <c r="U104" s="433"/>
      <c r="V104" s="153">
        <v>211</v>
      </c>
      <c r="W104" s="163" t="str">
        <f>VLOOKUP(V104,'マスター (2)'!$B$3:$E$200,3,FALSE)</f>
        <v>井上　　 詩</v>
      </c>
      <c r="X104" s="163" t="str">
        <f>VLOOKUP(V104,'マスター (2)'!$B$3:$E$200,2,FALSE)</f>
        <v>主将</v>
      </c>
      <c r="Y104" s="155" t="str">
        <f t="shared" si="53"/>
        <v>o</v>
      </c>
      <c r="Z104" s="155" t="str">
        <f>IF(V104&lt;S102*10,"エラー",IF(V104&gt;S102*10+9,"エラー","o"))</f>
        <v>o</v>
      </c>
      <c r="AC104" s="155" t="str">
        <f t="shared" si="83"/>
        <v>主将</v>
      </c>
      <c r="AD104" s="155" t="str">
        <f>W104</f>
        <v>井上　　 詩</v>
      </c>
      <c r="AE104" s="120">
        <v>2</v>
      </c>
      <c r="AF104" s="120"/>
      <c r="AG104" s="155" t="str">
        <f t="shared" si="80"/>
        <v>宮田ひいら</v>
      </c>
      <c r="AH104" s="155" t="str">
        <f t="shared" si="80"/>
        <v>三将</v>
      </c>
      <c r="AJ104" s="146"/>
      <c r="AK104" s="417"/>
      <c r="AL104" s="417"/>
      <c r="AM104" s="433"/>
      <c r="AN104" s="153">
        <v>185</v>
      </c>
      <c r="AO104" s="163" t="str">
        <f>VLOOKUP(AN104,'マスター (2)'!$B$3:$E$200,3,FALSE)</f>
        <v>西　　理那</v>
      </c>
      <c r="AP104" s="163" t="str">
        <f>VLOOKUP(AN104,'マスター (2)'!$B$3:$E$200,2,FALSE)</f>
        <v>五将</v>
      </c>
      <c r="AQ104" s="155" t="str">
        <f t="shared" si="51"/>
        <v>o</v>
      </c>
      <c r="AR104" s="155" t="str">
        <f>IF(AN104&lt;AK102*10,"エラー",IF(AN104&gt;AK102*10+9,"エラー","o"))</f>
        <v>o</v>
      </c>
      <c r="AU104" s="155" t="str">
        <f t="shared" si="84"/>
        <v>五将</v>
      </c>
      <c r="AV104" s="155" t="str">
        <f>AO104</f>
        <v>西　　理那</v>
      </c>
      <c r="AW104" s="120"/>
      <c r="AX104" s="120">
        <v>13</v>
      </c>
      <c r="AY104" s="191" t="str">
        <f t="shared" si="81"/>
        <v>竹内　　諒</v>
      </c>
      <c r="AZ104" s="191" t="str">
        <f t="shared" si="81"/>
        <v>四将</v>
      </c>
      <c r="BB104" s="149"/>
      <c r="BD104" s="188" t="str">
        <f>VLOOKUP(BE104,'マスター (2)'!D:E,2,FALSE)</f>
        <v>三重</v>
      </c>
      <c r="BE104" s="168" t="str">
        <f t="shared" si="65"/>
        <v>中川　華恵</v>
      </c>
      <c r="BF104" s="155"/>
      <c r="BG104" s="155" t="str">
        <f t="shared" si="54"/>
        <v>井上　　 詩</v>
      </c>
      <c r="BH104" s="155"/>
      <c r="BI104" s="155" t="str">
        <f t="shared" si="55"/>
        <v>竹内　　諒</v>
      </c>
      <c r="BJ104" s="155"/>
      <c r="BK104">
        <f t="shared" si="56"/>
        <v>2</v>
      </c>
      <c r="BM104" s="155" t="str">
        <f t="shared" si="57"/>
        <v/>
      </c>
      <c r="BN104" s="155" t="e">
        <f>VLOOKUP(BM104,'マスター (2)'!D:E,2,FALSE)</f>
        <v>#N/A</v>
      </c>
      <c r="BO104">
        <f>IF(BM104="",0,_xlfn.XLOOKUP(BM104,'マスター (2)'!$D$3:$D$168,'マスター (2)'!$B$3:$B$168,"",0,1))</f>
        <v>0</v>
      </c>
      <c r="BQ104" s="155" t="str">
        <v/>
      </c>
      <c r="BR104" s="155" t="e">
        <v>#N/A</v>
      </c>
      <c r="BS104" s="155">
        <v>0</v>
      </c>
    </row>
    <row r="105" spans="1:71">
      <c r="A105" s="417"/>
      <c r="B105" s="417"/>
      <c r="C105" s="433"/>
      <c r="D105" s="153">
        <v>212</v>
      </c>
      <c r="E105" s="163" t="str">
        <f>VLOOKUP(D105,'マスター (2)'!$B$3:$E$200,3,FALSE)</f>
        <v>中西　美緒</v>
      </c>
      <c r="F105" s="163" t="str">
        <f>VLOOKUP(D105,'マスター (2)'!$B$3:$E$200,2,FALSE)</f>
        <v>副将</v>
      </c>
      <c r="G105" s="155" t="str">
        <f t="shared" si="52"/>
        <v>o</v>
      </c>
      <c r="H105" s="155" t="str">
        <f>IF(D105&lt;A102*10,"エラー",IF(D105&gt;A102*10+9,"エラー","o"))</f>
        <v>o</v>
      </c>
      <c r="K105" s="155" t="str">
        <f t="shared" si="82"/>
        <v>副将</v>
      </c>
      <c r="L105" s="155" t="str">
        <f>E105</f>
        <v>中西　美緒</v>
      </c>
      <c r="M105" s="120">
        <v>10</v>
      </c>
      <c r="N105" s="120"/>
      <c r="O105" s="155" t="str">
        <f t="shared" si="79"/>
        <v>西　　理那</v>
      </c>
      <c r="P105" s="155" t="str">
        <f t="shared" si="79"/>
        <v>五将</v>
      </c>
      <c r="R105" s="143"/>
      <c r="S105" s="417"/>
      <c r="T105" s="417"/>
      <c r="U105" s="433"/>
      <c r="V105" s="153"/>
      <c r="W105" s="163" t="s">
        <v>499</v>
      </c>
      <c r="X105" s="163" t="s">
        <v>499</v>
      </c>
      <c r="Y105" s="155" t="str">
        <f t="shared" si="53"/>
        <v>o</v>
      </c>
      <c r="Z105" s="155" t="str">
        <f>IF(V105&lt;S102*10,"エラー",IF(V105&gt;S102*10+9,"エラー","o"))</f>
        <v>エラー</v>
      </c>
      <c r="AC105" s="155" t="str">
        <f t="shared" si="83"/>
        <v>-</v>
      </c>
      <c r="AD105" s="155" t="str">
        <f>W105</f>
        <v>-</v>
      </c>
      <c r="AE105" s="120"/>
      <c r="AF105" s="120">
        <v>30</v>
      </c>
      <c r="AG105" s="155" t="str">
        <f t="shared" si="80"/>
        <v>杉谷優里瑛</v>
      </c>
      <c r="AH105" s="155" t="str">
        <f t="shared" si="80"/>
        <v>主将</v>
      </c>
      <c r="AJ105" s="146"/>
      <c r="AK105" s="417"/>
      <c r="AL105" s="417"/>
      <c r="AM105" s="433"/>
      <c r="AN105" s="153">
        <v>181</v>
      </c>
      <c r="AO105" s="163" t="str">
        <f>VLOOKUP(AN105,'マスター (2)'!$B$3:$E$200,3,FALSE)</f>
        <v>山田　明奈</v>
      </c>
      <c r="AP105" s="163" t="str">
        <f>VLOOKUP(AN105,'マスター (2)'!$B$3:$E$200,2,FALSE)</f>
        <v>主将</v>
      </c>
      <c r="AQ105" s="155" t="str">
        <f t="shared" si="51"/>
        <v>o</v>
      </c>
      <c r="AR105" s="155" t="str">
        <f>IF(AN105&lt;AK102*10,"エラー",IF(AN105&gt;AK102*10+9,"エラー","o"))</f>
        <v>o</v>
      </c>
      <c r="AU105" s="191" t="str">
        <f t="shared" si="84"/>
        <v>主将</v>
      </c>
      <c r="AV105" s="191" t="str">
        <f>AO105</f>
        <v>山田　明奈</v>
      </c>
      <c r="AW105" s="120"/>
      <c r="AX105" s="120">
        <v>22</v>
      </c>
      <c r="AY105" s="191" t="str">
        <f t="shared" si="81"/>
        <v>杉谷優里瑛</v>
      </c>
      <c r="AZ105" s="191" t="str">
        <f t="shared" si="81"/>
        <v>主将</v>
      </c>
      <c r="BB105" s="149"/>
      <c r="BD105" s="188" t="str">
        <f>VLOOKUP(BE105,'マスター (2)'!D:E,2,FALSE)</f>
        <v>大阪</v>
      </c>
      <c r="BE105" s="168" t="str">
        <f t="shared" si="65"/>
        <v>中西　美緒</v>
      </c>
      <c r="BF105" s="155"/>
      <c r="BG105" s="155" t="str">
        <f t="shared" si="54"/>
        <v>杉谷優里瑛</v>
      </c>
      <c r="BH105" s="155"/>
      <c r="BI105" s="155" t="str">
        <f t="shared" si="55"/>
        <v>杉谷優里瑛</v>
      </c>
      <c r="BJ105" s="155"/>
      <c r="BK105">
        <f t="shared" si="56"/>
        <v>3</v>
      </c>
      <c r="BM105" s="155" t="str">
        <f t="shared" si="57"/>
        <v>中西　美緒</v>
      </c>
      <c r="BN105" s="155" t="str">
        <f>VLOOKUP(BM105,'マスター (2)'!D:E,2,FALSE)</f>
        <v>大阪</v>
      </c>
      <c r="BO105">
        <f>IF(BM105="",0,_xlfn.XLOOKUP(BM105,'マスター (2)'!$D$3:$D$168,'マスター (2)'!$B$3:$B$168,"",0,1))</f>
        <v>212</v>
      </c>
      <c r="BQ105" s="155" t="str">
        <v/>
      </c>
      <c r="BR105" s="155" t="e">
        <v>#N/A</v>
      </c>
      <c r="BS105" s="155">
        <v>0</v>
      </c>
    </row>
    <row r="106" spans="1:71">
      <c r="A106" s="417"/>
      <c r="B106" s="417"/>
      <c r="C106" s="433"/>
      <c r="D106" s="153">
        <v>213</v>
      </c>
      <c r="E106" s="163" t="str">
        <f>VLOOKUP(D106,'マスター (2)'!$B$3:$E$200,3,FALSE)</f>
        <v>中西瑠璃花</v>
      </c>
      <c r="F106" s="163" t="str">
        <f>VLOOKUP(D106,'マスター (2)'!$B$3:$E$200,2,FALSE)</f>
        <v>三将</v>
      </c>
      <c r="G106" s="155" t="str">
        <f t="shared" si="52"/>
        <v>o</v>
      </c>
      <c r="H106" s="155" t="str">
        <f>IF(D106&lt;A102*10,"エラー",IF(D106&gt;A102*10+9,"エラー","o"))</f>
        <v>o</v>
      </c>
      <c r="K106" s="155" t="str">
        <f t="shared" si="82"/>
        <v>三将</v>
      </c>
      <c r="L106" s="155" t="str">
        <f>E106</f>
        <v>中西瑠璃花</v>
      </c>
      <c r="M106" s="120"/>
      <c r="N106" s="120">
        <v>7</v>
      </c>
      <c r="O106" s="155" t="str">
        <f t="shared" si="79"/>
        <v>中辻　初菜</v>
      </c>
      <c r="P106" s="155" t="str">
        <f t="shared" si="79"/>
        <v>三将</v>
      </c>
      <c r="R106" s="143"/>
      <c r="S106" s="417"/>
      <c r="T106" s="417"/>
      <c r="U106" s="433"/>
      <c r="V106" s="153">
        <v>212</v>
      </c>
      <c r="W106" s="163" t="str">
        <f>VLOOKUP(V106,'マスター (2)'!$B$3:$E$200,3,FALSE)</f>
        <v>中西　美緒</v>
      </c>
      <c r="X106" s="163" t="str">
        <f>VLOOKUP(V106,'マスター (2)'!$B$3:$E$200,2,FALSE)</f>
        <v>副将</v>
      </c>
      <c r="Y106" s="155" t="str">
        <f t="shared" si="53"/>
        <v>o</v>
      </c>
      <c r="Z106" s="155" t="str">
        <f>IF(V106&lt;S102*10,"エラー",IF(V106&gt;S102*10+9,"エラー","o"))</f>
        <v>o</v>
      </c>
      <c r="AC106" s="155" t="str">
        <f t="shared" si="83"/>
        <v>副将</v>
      </c>
      <c r="AD106" s="155" t="str">
        <f>W106</f>
        <v>中西　美緒</v>
      </c>
      <c r="AE106" s="120">
        <v>6</v>
      </c>
      <c r="AF106" s="120"/>
      <c r="AG106" s="155" t="str">
        <f t="shared" si="80"/>
        <v>下谷さつき</v>
      </c>
      <c r="AH106" s="155" t="str">
        <f t="shared" si="80"/>
        <v>五将</v>
      </c>
      <c r="AJ106" s="146"/>
      <c r="AK106" s="417"/>
      <c r="AL106" s="417"/>
      <c r="AM106" s="433"/>
      <c r="AN106" s="153">
        <v>183</v>
      </c>
      <c r="AO106" s="163" t="str">
        <f>VLOOKUP(AN106,'マスター (2)'!$B$3:$E$200,3,FALSE)</f>
        <v>中辻　初菜</v>
      </c>
      <c r="AP106" s="163" t="str">
        <f>VLOOKUP(AN106,'マスター (2)'!$B$3:$E$200,2,FALSE)</f>
        <v>三将</v>
      </c>
      <c r="AQ106" s="155" t="str">
        <f t="shared" si="51"/>
        <v>o</v>
      </c>
      <c r="AR106" s="155" t="str">
        <f>IF(AN106&lt;AK102*10,"エラー",IF(AN106&gt;AK102*10+9,"エラー","o"))</f>
        <v>o</v>
      </c>
      <c r="AU106" s="191" t="str">
        <f t="shared" si="84"/>
        <v>三将</v>
      </c>
      <c r="AV106" s="191" t="str">
        <f>AO106</f>
        <v>中辻　初菜</v>
      </c>
      <c r="AW106" s="120"/>
      <c r="AX106" s="120">
        <v>12</v>
      </c>
      <c r="AY106" s="155" t="str">
        <f t="shared" si="81"/>
        <v>宮田ひいら</v>
      </c>
      <c r="AZ106" s="155" t="str">
        <f t="shared" si="81"/>
        <v>三将</v>
      </c>
      <c r="BB106" s="149"/>
      <c r="BD106" s="188" t="str">
        <f>VLOOKUP(BE106,'マスター (2)'!D:E,2,FALSE)</f>
        <v>三重</v>
      </c>
      <c r="BE106" s="168" t="str">
        <f t="shared" si="65"/>
        <v>中辻　初菜</v>
      </c>
      <c r="BF106" s="155"/>
      <c r="BG106" s="155" t="str">
        <f t="shared" si="54"/>
        <v>中西　美緒</v>
      </c>
      <c r="BH106" s="155"/>
      <c r="BI106" s="155" t="str">
        <f t="shared" si="55"/>
        <v>宮田ひいら</v>
      </c>
      <c r="BJ106" s="155"/>
      <c r="BK106">
        <f t="shared" si="56"/>
        <v>2</v>
      </c>
      <c r="BM106" s="155" t="str">
        <f t="shared" si="57"/>
        <v/>
      </c>
      <c r="BN106" s="155" t="e">
        <f>VLOOKUP(BM106,'マスター (2)'!D:E,2,FALSE)</f>
        <v>#N/A</v>
      </c>
      <c r="BO106">
        <f>IF(BM106="",0,_xlfn.XLOOKUP(BM106,'マスター (2)'!$D$3:$D$168,'マスター (2)'!$B$3:$B$168,"",0,1))</f>
        <v>0</v>
      </c>
      <c r="BQ106" s="155" t="str">
        <v/>
      </c>
      <c r="BR106" s="155" t="e">
        <v>#N/A</v>
      </c>
      <c r="BS106" s="155">
        <v>0</v>
      </c>
    </row>
    <row r="107" spans="1:71">
      <c r="A107" s="417">
        <f>VLOOKUP(C107,'マスター (2)'!$K:$M,2,FALSE)</f>
        <v>18</v>
      </c>
      <c r="B107" s="417" t="str">
        <f>VLOOKUP(C107,'マスター (2)'!$K:$M,3,FALSE)</f>
        <v>三重</v>
      </c>
      <c r="C107" s="420" t="s">
        <v>393</v>
      </c>
      <c r="D107" s="153">
        <v>184</v>
      </c>
      <c r="E107" s="155" t="str">
        <f>VLOOKUP(D107,'マスター (2)'!$B$3:$E$200,3,FALSE)</f>
        <v>田中　海音</v>
      </c>
      <c r="F107" s="155" t="str">
        <f>VLOOKUP(D107,'マスター (2)'!$B$3:$E$200,2,FALSE)</f>
        <v>四将</v>
      </c>
      <c r="G107" s="155" t="str">
        <f t="shared" si="52"/>
        <v>o</v>
      </c>
      <c r="H107" s="155" t="str">
        <f>IF(D107&lt;A107*10,"エラー",IF(D107&gt;A107*10+9,"エラー","o"))</f>
        <v>o</v>
      </c>
      <c r="R107" s="143"/>
      <c r="S107" s="417">
        <f>VLOOKUP(U107,'マスター (2)'!$K:$M,2,FALSE)</f>
        <v>15</v>
      </c>
      <c r="T107" s="417" t="str">
        <f>VLOOKUP(U107,'マスター (2)'!$K:$M,3,FALSE)</f>
        <v>福井</v>
      </c>
      <c r="U107" s="420" t="s">
        <v>394</v>
      </c>
      <c r="V107" s="153">
        <v>154</v>
      </c>
      <c r="W107" s="155" t="str">
        <f>VLOOKUP(V107,'マスター (2)'!$B$3:$E$200,3,FALSE)</f>
        <v>竹内　　諒</v>
      </c>
      <c r="X107" s="155" t="str">
        <f>VLOOKUP(V107,'マスター (2)'!$B$3:$E$200,2,FALSE)</f>
        <v>四将</v>
      </c>
      <c r="Y107" s="155" t="str">
        <f t="shared" si="53"/>
        <v>o</v>
      </c>
      <c r="Z107" s="155" t="str">
        <f>IF(V107&lt;S107*10,"エラー",IF(V107&gt;S107*10+9,"エラー","o"))</f>
        <v>o</v>
      </c>
      <c r="AJ107" s="146"/>
      <c r="AK107" s="417">
        <f>VLOOKUP(AM107,'マスター (2)'!$K:$M,2,FALSE)</f>
        <v>15</v>
      </c>
      <c r="AL107" s="417" t="str">
        <f>VLOOKUP(AM107,'マスター (2)'!$K:$M,3,FALSE)</f>
        <v>福井</v>
      </c>
      <c r="AM107" s="420" t="s">
        <v>394</v>
      </c>
      <c r="AN107" s="153">
        <v>155</v>
      </c>
      <c r="AO107" s="155" t="str">
        <f>VLOOKUP(AN107,'マスター (2)'!$B$3:$E$200,3,FALSE)</f>
        <v>下谷さつき</v>
      </c>
      <c r="AP107" s="155" t="str">
        <f>VLOOKUP(AN107,'マスター (2)'!$B$3:$E$200,2,FALSE)</f>
        <v>五将</v>
      </c>
      <c r="AQ107" s="155" t="str">
        <f t="shared" si="51"/>
        <v>o</v>
      </c>
      <c r="AR107" s="155" t="str">
        <f>IF(AN107&lt;AK107*10,"エラー",IF(AN107&gt;AK107*10+9,"エラー","o"))</f>
        <v>o</v>
      </c>
      <c r="BB107" s="149"/>
      <c r="BD107" s="188" t="e">
        <f>VLOOKUP(BE107,'マスター (2)'!D:E,2,FALSE)</f>
        <v>#N/A</v>
      </c>
      <c r="BE107" s="168" t="str">
        <f t="shared" si="65"/>
        <v/>
      </c>
      <c r="BF107" s="155"/>
      <c r="BG107" s="155" t="str">
        <f t="shared" si="54"/>
        <v/>
      </c>
      <c r="BH107" s="155"/>
      <c r="BI107" s="155" t="str">
        <f t="shared" si="55"/>
        <v/>
      </c>
      <c r="BJ107" s="155"/>
      <c r="BK107">
        <f t="shared" si="56"/>
        <v>6291264</v>
      </c>
      <c r="BM107" s="155" t="str">
        <f t="shared" si="57"/>
        <v/>
      </c>
      <c r="BN107" s="155" t="e">
        <f>VLOOKUP(BM107,'マスター (2)'!D:E,2,FALSE)</f>
        <v>#N/A</v>
      </c>
      <c r="BO107">
        <f>IF(BM107="",0,_xlfn.XLOOKUP(BM107,'マスター (2)'!$D$3:$D$168,'マスター (2)'!$B$3:$B$168,"",0,1))</f>
        <v>0</v>
      </c>
      <c r="BQ107" s="155" t="str">
        <v/>
      </c>
      <c r="BR107" s="155" t="e">
        <v>#N/A</v>
      </c>
      <c r="BS107" s="155">
        <v>0</v>
      </c>
    </row>
    <row r="108" spans="1:71">
      <c r="A108" s="417"/>
      <c r="B108" s="417"/>
      <c r="C108" s="420"/>
      <c r="D108" s="153">
        <v>181</v>
      </c>
      <c r="E108" s="155" t="str">
        <f>VLOOKUP(D108,'マスター (2)'!$B$3:$E$200,3,FALSE)</f>
        <v>山田　明奈</v>
      </c>
      <c r="F108" s="155" t="str">
        <f>VLOOKUP(D108,'マスター (2)'!$B$3:$E$200,2,FALSE)</f>
        <v>主将</v>
      </c>
      <c r="G108" s="155" t="str">
        <f t="shared" si="52"/>
        <v>o</v>
      </c>
      <c r="H108" s="155" t="str">
        <f>IF(D108&lt;A107*10,"エラー",IF(D108&gt;A107*10+9,"エラー","o"))</f>
        <v>o</v>
      </c>
      <c r="R108" s="143"/>
      <c r="S108" s="417"/>
      <c r="T108" s="417"/>
      <c r="U108" s="420"/>
      <c r="V108" s="153">
        <v>152</v>
      </c>
      <c r="W108" s="155" t="str">
        <f>VLOOKUP(V108,'マスター (2)'!$B$3:$E$200,3,FALSE)</f>
        <v>杉谷陽香里</v>
      </c>
      <c r="X108" s="155" t="str">
        <f>VLOOKUP(V108,'マスター (2)'!$B$3:$E$200,2,FALSE)</f>
        <v>副将</v>
      </c>
      <c r="Y108" s="155" t="str">
        <f t="shared" si="53"/>
        <v>o</v>
      </c>
      <c r="Z108" s="155" t="str">
        <f>IF(V108&lt;S107*10,"エラー",IF(V108&gt;S107*10+9,"エラー","o"))</f>
        <v>o</v>
      </c>
      <c r="AJ108" s="146"/>
      <c r="AK108" s="417"/>
      <c r="AL108" s="417"/>
      <c r="AM108" s="420"/>
      <c r="AN108" s="153">
        <v>152</v>
      </c>
      <c r="AO108" s="155" t="str">
        <f>VLOOKUP(AN108,'マスター (2)'!$B$3:$E$200,3,FALSE)</f>
        <v>杉谷陽香里</v>
      </c>
      <c r="AP108" s="155" t="str">
        <f>VLOOKUP(AN108,'マスター (2)'!$B$3:$E$200,2,FALSE)</f>
        <v>副将</v>
      </c>
      <c r="AQ108" s="155" t="str">
        <f t="shared" si="51"/>
        <v>o</v>
      </c>
      <c r="AR108" s="155" t="str">
        <f>IF(AN108&lt;AK107*10,"エラー",IF(AN108&gt;AK107*10+9,"エラー","o"))</f>
        <v>o</v>
      </c>
      <c r="BB108" s="149"/>
      <c r="BD108" s="188" t="e">
        <f>VLOOKUP(BE108,'マスター (2)'!D:E,2,FALSE)</f>
        <v>#N/A</v>
      </c>
      <c r="BE108" s="168" t="str">
        <f t="shared" si="65"/>
        <v/>
      </c>
      <c r="BF108" s="155"/>
      <c r="BG108" s="155" t="str">
        <f t="shared" si="54"/>
        <v/>
      </c>
      <c r="BH108" s="155"/>
      <c r="BI108" s="155" t="str">
        <f t="shared" si="55"/>
        <v/>
      </c>
      <c r="BJ108" s="155"/>
      <c r="BK108">
        <f t="shared" si="56"/>
        <v>6291264</v>
      </c>
      <c r="BM108" s="155" t="str">
        <f t="shared" si="57"/>
        <v/>
      </c>
      <c r="BN108" s="155" t="e">
        <f>VLOOKUP(BM108,'マスター (2)'!D:E,2,FALSE)</f>
        <v>#N/A</v>
      </c>
      <c r="BO108">
        <f>IF(BM108="",0,_xlfn.XLOOKUP(BM108,'マスター (2)'!$D$3:$D$168,'マスター (2)'!$B$3:$B$168,"",0,1))</f>
        <v>0</v>
      </c>
      <c r="BQ108" s="155" t="str">
        <v/>
      </c>
      <c r="BR108" s="155" t="e">
        <v>#N/A</v>
      </c>
      <c r="BS108" s="155">
        <v>0</v>
      </c>
    </row>
    <row r="109" spans="1:71">
      <c r="A109" s="417"/>
      <c r="B109" s="417"/>
      <c r="C109" s="420"/>
      <c r="D109" s="153">
        <v>182</v>
      </c>
      <c r="E109" s="155" t="str">
        <f>VLOOKUP(D109,'マスター (2)'!$B$3:$E$200,3,FALSE)</f>
        <v>中川　華恵</v>
      </c>
      <c r="F109" s="155" t="str">
        <f>VLOOKUP(D109,'マスター (2)'!$B$3:$E$200,2,FALSE)</f>
        <v>副将</v>
      </c>
      <c r="G109" s="155" t="str">
        <f t="shared" si="52"/>
        <v>o</v>
      </c>
      <c r="H109" s="155" t="str">
        <f>IF(D109&lt;A107*10,"エラー",IF(D109&gt;A107*10+9,"エラー","o"))</f>
        <v>o</v>
      </c>
      <c r="R109" s="143"/>
      <c r="S109" s="417"/>
      <c r="T109" s="417"/>
      <c r="U109" s="420"/>
      <c r="V109" s="153">
        <v>153</v>
      </c>
      <c r="W109" s="155" t="str">
        <f>VLOOKUP(V109,'マスター (2)'!$B$3:$E$200,3,FALSE)</f>
        <v>宮田ひいら</v>
      </c>
      <c r="X109" s="155" t="str">
        <f>VLOOKUP(V109,'マスター (2)'!$B$3:$E$200,2,FALSE)</f>
        <v>三将</v>
      </c>
      <c r="Y109" s="155" t="str">
        <f t="shared" si="53"/>
        <v>o</v>
      </c>
      <c r="Z109" s="155" t="str">
        <f>IF(V109&lt;S107*10,"エラー",IF(V109&gt;S107*10+9,"エラー","o"))</f>
        <v>o</v>
      </c>
      <c r="AJ109" s="146"/>
      <c r="AK109" s="417"/>
      <c r="AL109" s="417"/>
      <c r="AM109" s="420"/>
      <c r="AN109" s="153">
        <v>154</v>
      </c>
      <c r="AO109" s="155" t="str">
        <f>VLOOKUP(AN109,'マスター (2)'!$B$3:$E$200,3,FALSE)</f>
        <v>竹内　　諒</v>
      </c>
      <c r="AP109" s="155" t="str">
        <f>VLOOKUP(AN109,'マスター (2)'!$B$3:$E$200,2,FALSE)</f>
        <v>四将</v>
      </c>
      <c r="AQ109" s="155" t="str">
        <f t="shared" si="51"/>
        <v>o</v>
      </c>
      <c r="AR109" s="155" t="str">
        <f>IF(AN109&lt;AK107*10,"エラー",IF(AN109&gt;AK107*10+9,"エラー","o"))</f>
        <v>o</v>
      </c>
      <c r="BB109" s="149"/>
      <c r="BD109" s="188" t="e">
        <f>VLOOKUP(BE109,'マスター (2)'!D:E,2,FALSE)</f>
        <v>#N/A</v>
      </c>
      <c r="BE109" s="168" t="str">
        <f t="shared" si="65"/>
        <v/>
      </c>
      <c r="BF109" s="155"/>
      <c r="BG109" s="155" t="str">
        <f t="shared" si="54"/>
        <v/>
      </c>
      <c r="BH109" s="155"/>
      <c r="BI109" s="155" t="str">
        <f t="shared" si="55"/>
        <v/>
      </c>
      <c r="BJ109" s="155"/>
      <c r="BK109">
        <f t="shared" si="56"/>
        <v>6291264</v>
      </c>
      <c r="BM109" s="155" t="str">
        <f t="shared" si="57"/>
        <v/>
      </c>
      <c r="BN109" s="155" t="e">
        <f>VLOOKUP(BM109,'マスター (2)'!D:E,2,FALSE)</f>
        <v>#N/A</v>
      </c>
      <c r="BO109">
        <f>IF(BM109="",0,_xlfn.XLOOKUP(BM109,'マスター (2)'!$D$3:$D$168,'マスター (2)'!$B$3:$B$168,"",0,1))</f>
        <v>0</v>
      </c>
      <c r="BQ109" s="155" t="str">
        <v/>
      </c>
      <c r="BR109" s="155" t="e">
        <v>#N/A</v>
      </c>
      <c r="BS109" s="155">
        <v>0</v>
      </c>
    </row>
    <row r="110" spans="1:71">
      <c r="A110" s="417"/>
      <c r="B110" s="417"/>
      <c r="C110" s="420"/>
      <c r="D110" s="153">
        <v>185</v>
      </c>
      <c r="E110" s="155" t="str">
        <f>VLOOKUP(D110,'マスター (2)'!$B$3:$E$200,3,FALSE)</f>
        <v>西　　理那</v>
      </c>
      <c r="F110" s="155" t="str">
        <f>VLOOKUP(D110,'マスター (2)'!$B$3:$E$200,2,FALSE)</f>
        <v>五将</v>
      </c>
      <c r="G110" s="155" t="str">
        <f t="shared" si="52"/>
        <v>o</v>
      </c>
      <c r="H110" s="155" t="str">
        <f>IF(D110&lt;A107*10,"エラー",IF(D110&gt;A107*10+9,"エラー","o"))</f>
        <v>o</v>
      </c>
      <c r="R110" s="143"/>
      <c r="S110" s="417"/>
      <c r="T110" s="417"/>
      <c r="U110" s="420"/>
      <c r="V110" s="153">
        <v>151</v>
      </c>
      <c r="W110" s="155" t="str">
        <f>VLOOKUP(V110,'マスター (2)'!$B$3:$E$200,3,FALSE)</f>
        <v>杉谷優里瑛</v>
      </c>
      <c r="X110" s="155" t="str">
        <f>VLOOKUP(V110,'マスター (2)'!$B$3:$E$200,2,FALSE)</f>
        <v>主将</v>
      </c>
      <c r="Y110" s="155" t="str">
        <f t="shared" si="53"/>
        <v>o</v>
      </c>
      <c r="Z110" s="155" t="str">
        <f>IF(V110&lt;S107*10,"エラー",IF(V110&gt;S107*10+9,"エラー","o"))</f>
        <v>o</v>
      </c>
      <c r="AJ110" s="146"/>
      <c r="AK110" s="417"/>
      <c r="AL110" s="417"/>
      <c r="AM110" s="420"/>
      <c r="AN110" s="153">
        <v>151</v>
      </c>
      <c r="AO110" s="155" t="str">
        <f>VLOOKUP(AN110,'マスター (2)'!$B$3:$E$200,3,FALSE)</f>
        <v>杉谷優里瑛</v>
      </c>
      <c r="AP110" s="155" t="str">
        <f>VLOOKUP(AN110,'マスター (2)'!$B$3:$E$200,2,FALSE)</f>
        <v>主将</v>
      </c>
      <c r="AQ110" s="155" t="str">
        <f t="shared" si="51"/>
        <v>o</v>
      </c>
      <c r="AR110" s="155" t="str">
        <f>IF(AN110&lt;AK107*10,"エラー",IF(AN110&gt;AK107*10+9,"エラー","o"))</f>
        <v>o</v>
      </c>
      <c r="BB110" s="149"/>
      <c r="BD110" s="188" t="e">
        <f>VLOOKUP(BE110,'マスター (2)'!D:E,2,FALSE)</f>
        <v>#N/A</v>
      </c>
      <c r="BE110" s="168" t="str">
        <f t="shared" si="65"/>
        <v/>
      </c>
      <c r="BF110" s="155"/>
      <c r="BG110" s="155" t="str">
        <f t="shared" si="54"/>
        <v/>
      </c>
      <c r="BH110" s="155"/>
      <c r="BI110" s="155" t="str">
        <f t="shared" si="55"/>
        <v/>
      </c>
      <c r="BJ110" s="155"/>
      <c r="BK110">
        <f t="shared" si="56"/>
        <v>6291264</v>
      </c>
      <c r="BM110" s="155" t="str">
        <f t="shared" si="57"/>
        <v/>
      </c>
      <c r="BN110" s="155" t="e">
        <f>VLOOKUP(BM110,'マスター (2)'!D:E,2,FALSE)</f>
        <v>#N/A</v>
      </c>
      <c r="BO110">
        <f>IF(BM110="",0,_xlfn.XLOOKUP(BM110,'マスター (2)'!$D$3:$D$168,'マスター (2)'!$B$3:$B$168,"",0,1))</f>
        <v>0</v>
      </c>
      <c r="BQ110" s="155" t="str">
        <v/>
      </c>
      <c r="BR110" s="155" t="e">
        <v>#N/A</v>
      </c>
      <c r="BS110" s="155">
        <v>0</v>
      </c>
    </row>
    <row r="111" spans="1:71" ht="19" thickBot="1">
      <c r="A111" s="417"/>
      <c r="B111" s="417"/>
      <c r="C111" s="421"/>
      <c r="D111" s="153">
        <v>183</v>
      </c>
      <c r="E111" s="114" t="str">
        <f>VLOOKUP(D111,'マスター (2)'!$B$3:$E$200,3,FALSE)</f>
        <v>中辻　初菜</v>
      </c>
      <c r="F111" s="114" t="str">
        <f>VLOOKUP(D111,'マスター (2)'!$B$3:$E$200,2,FALSE)</f>
        <v>三将</v>
      </c>
      <c r="G111" s="155" t="str">
        <f t="shared" si="52"/>
        <v>o</v>
      </c>
      <c r="H111" s="155" t="str">
        <f>IF(D111&lt;A107*10,"エラー",IF(D111&gt;A107*10+9,"エラー","o"))</f>
        <v>o</v>
      </c>
      <c r="R111" s="143"/>
      <c r="S111" s="417"/>
      <c r="T111" s="417"/>
      <c r="U111" s="421"/>
      <c r="V111" s="153">
        <v>155</v>
      </c>
      <c r="W111" s="114" t="str">
        <f>VLOOKUP(V111,'マスター (2)'!$B$3:$E$200,3,FALSE)</f>
        <v>下谷さつき</v>
      </c>
      <c r="X111" s="114" t="str">
        <f>VLOOKUP(V111,'マスター (2)'!$B$3:$E$200,2,FALSE)</f>
        <v>五将</v>
      </c>
      <c r="Y111" s="155" t="str">
        <f t="shared" si="53"/>
        <v>o</v>
      </c>
      <c r="Z111" s="155" t="str">
        <f>IF(V111&lt;S107*10,"エラー",IF(V111&gt;S107*10+9,"エラー","o"))</f>
        <v>o</v>
      </c>
      <c r="AJ111" s="146"/>
      <c r="AK111" s="417"/>
      <c r="AL111" s="417"/>
      <c r="AM111" s="421"/>
      <c r="AN111" s="153">
        <v>153</v>
      </c>
      <c r="AO111" s="114" t="str">
        <f>VLOOKUP(AN111,'マスター (2)'!$B$3:$E$200,3,FALSE)</f>
        <v>宮田ひいら</v>
      </c>
      <c r="AP111" s="114" t="str">
        <f>VLOOKUP(AN111,'マスター (2)'!$B$3:$E$200,2,FALSE)</f>
        <v>三将</v>
      </c>
      <c r="AQ111" s="155" t="str">
        <f t="shared" si="51"/>
        <v>o</v>
      </c>
      <c r="AR111" s="155" t="str">
        <f>IF(AN111&lt;AK107*10,"エラー",IF(AN111&gt;AK107*10+9,"エラー","o"))</f>
        <v>o</v>
      </c>
      <c r="BB111" s="149"/>
      <c r="BD111" s="188" t="e">
        <f>VLOOKUP(BE111,'マスター (2)'!D:E,2,FALSE)</f>
        <v>#N/A</v>
      </c>
      <c r="BE111" s="168" t="str">
        <f t="shared" si="65"/>
        <v/>
      </c>
      <c r="BF111" s="155"/>
      <c r="BG111" s="155" t="str">
        <f t="shared" si="54"/>
        <v/>
      </c>
      <c r="BH111" s="155"/>
      <c r="BI111" s="155" t="str">
        <f t="shared" si="55"/>
        <v/>
      </c>
      <c r="BJ111" s="155"/>
      <c r="BK111">
        <f t="shared" si="56"/>
        <v>6291264</v>
      </c>
      <c r="BM111" s="155" t="str">
        <f t="shared" si="57"/>
        <v/>
      </c>
      <c r="BN111" s="155" t="e">
        <f>VLOOKUP(BM111,'マスター (2)'!D:E,2,FALSE)</f>
        <v>#N/A</v>
      </c>
      <c r="BO111">
        <f>IF(BM111="",0,_xlfn.XLOOKUP(BM111,'マスター (2)'!$D$3:$D$168,'マスター (2)'!$B$3:$B$168,"",0,1))</f>
        <v>0</v>
      </c>
      <c r="BQ111" s="155" t="str">
        <v/>
      </c>
      <c r="BR111" s="155" t="e">
        <v>#N/A</v>
      </c>
      <c r="BS111" s="155">
        <v>0</v>
      </c>
    </row>
    <row r="112" spans="1:71">
      <c r="E112" s="114"/>
      <c r="F112" s="114"/>
      <c r="G112" s="155"/>
      <c r="H112" s="155"/>
      <c r="J112" t="s">
        <v>504</v>
      </c>
      <c r="Q112" t="s">
        <v>504</v>
      </c>
      <c r="R112" s="143"/>
      <c r="W112" s="114"/>
      <c r="X112" s="114"/>
      <c r="Y112" s="155"/>
      <c r="Z112" s="155"/>
      <c r="AB112" t="s">
        <v>504</v>
      </c>
      <c r="AI112" t="s">
        <v>504</v>
      </c>
      <c r="AJ112" s="146"/>
      <c r="AO112" s="114"/>
      <c r="AP112" s="114"/>
      <c r="AQ112" s="155"/>
      <c r="AR112" s="155"/>
      <c r="AT112" t="s">
        <v>504</v>
      </c>
      <c r="BA112" t="s">
        <v>504</v>
      </c>
      <c r="BB112" s="149"/>
      <c r="BD112" s="188" t="e">
        <f>VLOOKUP(BE112,'マスター (2)'!D:E,2,FALSE)</f>
        <v>#N/A</v>
      </c>
      <c r="BE112" s="168" t="str">
        <f t="shared" si="65"/>
        <v/>
      </c>
      <c r="BF112" s="155"/>
      <c r="BG112" s="155" t="str">
        <f t="shared" si="54"/>
        <v/>
      </c>
      <c r="BH112" s="155"/>
      <c r="BI112" s="155" t="str">
        <f t="shared" si="55"/>
        <v/>
      </c>
      <c r="BJ112" s="155"/>
      <c r="BK112">
        <f t="shared" si="56"/>
        <v>6291264</v>
      </c>
      <c r="BM112" s="155" t="str">
        <f t="shared" si="57"/>
        <v/>
      </c>
      <c r="BN112" s="155" t="e">
        <f>VLOOKUP(BM112,'マスター (2)'!D:E,2,FALSE)</f>
        <v>#N/A</v>
      </c>
      <c r="BO112">
        <f>IF(BM112="",0,_xlfn.XLOOKUP(BM112,'マスター (2)'!$D$3:$D$168,'マスター (2)'!$B$3:$B$168,"",0,1))</f>
        <v>0</v>
      </c>
      <c r="BQ112" s="155" t="str">
        <v/>
      </c>
      <c r="BR112" s="155" t="e">
        <v>#N/A</v>
      </c>
      <c r="BS112" s="155">
        <v>0</v>
      </c>
    </row>
    <row r="113" spans="1:71">
      <c r="A113" t="s">
        <v>505</v>
      </c>
      <c r="C113" s="164">
        <v>101</v>
      </c>
      <c r="D113" s="120">
        <v>113</v>
      </c>
      <c r="E113" s="155" t="str">
        <f>VLOOKUP(D113,'マスター (2)'!$B$3:$E$200,3,FALSE)</f>
        <v>原島　梨乃</v>
      </c>
      <c r="F113" s="155" t="str">
        <f>VLOOKUP(D113,'マスター (2)'!$B$3:$E$200,2,FALSE)</f>
        <v>三将</v>
      </c>
      <c r="G113" s="155" t="str">
        <f t="shared" si="52"/>
        <v>o</v>
      </c>
      <c r="H113" s="155" t="str">
        <f>VLOOKUP(D113,'マスター (2)'!$B$3:$E$200,4,FALSE)</f>
        <v>山梨</v>
      </c>
      <c r="J113" t="str">
        <f>H113</f>
        <v>山梨</v>
      </c>
      <c r="K113" s="155" t="str">
        <f>F113</f>
        <v>三将</v>
      </c>
      <c r="L113" s="155" t="str">
        <f>E113</f>
        <v>原島　梨乃</v>
      </c>
      <c r="M113" s="120"/>
      <c r="N113" s="120">
        <v>3</v>
      </c>
      <c r="O113" s="155" t="str">
        <f>E114</f>
        <v>関谷　有優</v>
      </c>
      <c r="P113" s="155" t="str">
        <f>F114</f>
        <v>主将</v>
      </c>
      <c r="Q113" s="155" t="str">
        <f>H114</f>
        <v>岩手</v>
      </c>
      <c r="R113" s="143"/>
      <c r="S113" t="s">
        <v>505</v>
      </c>
      <c r="U113" s="164">
        <v>101</v>
      </c>
      <c r="V113" s="120">
        <v>105</v>
      </c>
      <c r="W113" s="155" t="str">
        <f>VLOOKUP(V113,'マスター (2)'!$B$3:$E$200,3,FALSE)</f>
        <v>佐瀬　結子</v>
      </c>
      <c r="X113" s="155" t="str">
        <f>VLOOKUP(V113,'マスター (2)'!$B$3:$E$200,2,FALSE)</f>
        <v>五将</v>
      </c>
      <c r="Y113" s="155" t="str">
        <f t="shared" ref="Y113:Y127" si="85">IF(COUNTIF($D:$D,V113)&gt;1,"重複","o")</f>
        <v>o</v>
      </c>
      <c r="Z113" s="155" t="str">
        <f>VLOOKUP(V113,'マスター (2)'!$B$3:$E$200,4,FALSE)</f>
        <v>神奈川</v>
      </c>
      <c r="AB113" t="str">
        <f>Z113</f>
        <v>神奈川</v>
      </c>
      <c r="AC113" s="155" t="str">
        <f>X113</f>
        <v>五将</v>
      </c>
      <c r="AD113" s="155" t="str">
        <f>W113</f>
        <v>佐瀬　結子</v>
      </c>
      <c r="AE113" s="120"/>
      <c r="AF113" s="120">
        <v>4</v>
      </c>
      <c r="AG113" s="155" t="str">
        <f>W114</f>
        <v>中川　華恵</v>
      </c>
      <c r="AH113" s="155" t="str">
        <f>X114</f>
        <v>副将</v>
      </c>
      <c r="AI113" s="155" t="str">
        <f>Z114</f>
        <v>三重</v>
      </c>
      <c r="AJ113" s="146"/>
      <c r="AK113" t="s">
        <v>505</v>
      </c>
      <c r="AM113" s="164">
        <v>101</v>
      </c>
      <c r="AN113" s="120">
        <v>75</v>
      </c>
      <c r="AO113" s="155" t="str">
        <f>VLOOKUP(AN113,'マスター (2)'!$B$3:$E$200,3,FALSE)</f>
        <v>吉澤　知花</v>
      </c>
      <c r="AP113" s="155" t="str">
        <f>VLOOKUP(AN113,'マスター (2)'!$B$3:$E$200,2,FALSE)</f>
        <v>五将</v>
      </c>
      <c r="AQ113" s="155" t="str">
        <f t="shared" si="51"/>
        <v>o</v>
      </c>
      <c r="AR113" s="155" t="str">
        <f>VLOOKUP(AN113,'マスター (2)'!$B$3:$E$200,4,FALSE)</f>
        <v>埼玉</v>
      </c>
      <c r="AT113" t="str">
        <f>AR113</f>
        <v>埼玉</v>
      </c>
      <c r="AU113" s="155" t="str">
        <f>AP113</f>
        <v>五将</v>
      </c>
      <c r="AV113" s="155" t="str">
        <f>AO113</f>
        <v>吉澤　知花</v>
      </c>
      <c r="AW113" s="120"/>
      <c r="AX113" s="120">
        <v>13</v>
      </c>
      <c r="AY113" s="155" t="str">
        <f>AO114</f>
        <v>井上　　 詩</v>
      </c>
      <c r="AZ113" s="155" t="str">
        <f>AP114</f>
        <v>主将</v>
      </c>
      <c r="BA113" s="155" t="str">
        <f>AR114</f>
        <v>大阪</v>
      </c>
      <c r="BB113" s="149"/>
      <c r="BD113" s="188" t="str">
        <f>VLOOKUP(BE113,'マスター (2)'!D:E,2,FALSE)</f>
        <v>岩手</v>
      </c>
      <c r="BE113" s="168" t="str">
        <f t="shared" si="65"/>
        <v>関谷　有優</v>
      </c>
      <c r="BF113" s="155"/>
      <c r="BG113" s="155" t="str">
        <f t="shared" si="54"/>
        <v>中川　華恵</v>
      </c>
      <c r="BH113" s="155"/>
      <c r="BI113" s="155" t="str">
        <f t="shared" si="55"/>
        <v>井上　　 詩</v>
      </c>
      <c r="BJ113" s="155"/>
      <c r="BK113">
        <f t="shared" si="56"/>
        <v>1</v>
      </c>
      <c r="BM113" s="155" t="str">
        <f t="shared" si="57"/>
        <v/>
      </c>
      <c r="BN113" s="155" t="e">
        <f>VLOOKUP(BM113,'マスター (2)'!D:E,2,FALSE)</f>
        <v>#N/A</v>
      </c>
      <c r="BO113">
        <f>IF(BM113="",0,_xlfn.XLOOKUP(BM113,'マスター (2)'!$D$3:$D$168,'マスター (2)'!$B$3:$B$168,"",0,1))</f>
        <v>0</v>
      </c>
      <c r="BQ113" s="155" t="str">
        <v/>
      </c>
      <c r="BR113" s="155" t="e">
        <v>#N/A</v>
      </c>
      <c r="BS113" s="155">
        <v>0</v>
      </c>
    </row>
    <row r="114" spans="1:71">
      <c r="C114" s="164">
        <v>102</v>
      </c>
      <c r="D114" s="120">
        <v>21</v>
      </c>
      <c r="E114" s="155" t="str">
        <f>VLOOKUP(D114,'マスター (2)'!$B$3:$E$200,3,FALSE)</f>
        <v>関谷　有優</v>
      </c>
      <c r="F114" s="155" t="str">
        <f>VLOOKUP(D114,'マスター (2)'!$B$3:$E$200,2,FALSE)</f>
        <v>主将</v>
      </c>
      <c r="G114" s="155" t="str">
        <f t="shared" si="52"/>
        <v>o</v>
      </c>
      <c r="H114" s="155" t="str">
        <f>VLOOKUP(D114,'マスター (2)'!$B$3:$E$200,4,FALSE)</f>
        <v>岩手</v>
      </c>
      <c r="J114" t="str">
        <f>H115</f>
        <v>福井</v>
      </c>
      <c r="K114" s="155" t="str">
        <f>F115</f>
        <v>五将</v>
      </c>
      <c r="L114" s="155" t="str">
        <f>E115</f>
        <v>下谷さつき</v>
      </c>
      <c r="M114" s="120">
        <v>18</v>
      </c>
      <c r="N114" s="120"/>
      <c r="O114" s="155" t="str">
        <f>E116</f>
        <v>蕨野　天能</v>
      </c>
      <c r="P114" s="155" t="str">
        <f>F116</f>
        <v>四将</v>
      </c>
      <c r="Q114" s="155" t="str">
        <f>H116</f>
        <v>岩手</v>
      </c>
      <c r="R114" s="143"/>
      <c r="U114" s="164">
        <v>102</v>
      </c>
      <c r="V114" s="120">
        <v>182</v>
      </c>
      <c r="W114" s="155" t="str">
        <f>VLOOKUP(V114,'マスター (2)'!$B$3:$E$200,3,FALSE)</f>
        <v>中川　華恵</v>
      </c>
      <c r="X114" s="155" t="str">
        <f>VLOOKUP(V114,'マスター (2)'!$B$3:$E$200,2,FALSE)</f>
        <v>副将</v>
      </c>
      <c r="Y114" s="155" t="str">
        <f t="shared" si="85"/>
        <v>o</v>
      </c>
      <c r="Z114" s="155" t="str">
        <f>VLOOKUP(V114,'マスター (2)'!$B$3:$E$200,4,FALSE)</f>
        <v>三重</v>
      </c>
      <c r="AB114" t="str">
        <f>Z115</f>
        <v>神奈川</v>
      </c>
      <c r="AC114" s="155" t="str">
        <f>X115</f>
        <v>四将</v>
      </c>
      <c r="AD114" s="155" t="str">
        <f>W115</f>
        <v>井上　紗希</v>
      </c>
      <c r="AE114" s="120"/>
      <c r="AF114" s="120">
        <v>1</v>
      </c>
      <c r="AG114" s="155" t="str">
        <f>W116</f>
        <v>山田　明奈</v>
      </c>
      <c r="AH114" s="155" t="str">
        <f>X116</f>
        <v>主将</v>
      </c>
      <c r="AI114" s="155" t="str">
        <f>Z116</f>
        <v>三重</v>
      </c>
      <c r="AJ114" s="146"/>
      <c r="AM114" s="164">
        <v>102</v>
      </c>
      <c r="AN114" s="120">
        <v>211</v>
      </c>
      <c r="AO114" s="155" t="str">
        <f>VLOOKUP(AN114,'マスター (2)'!$B$3:$E$200,3,FALSE)</f>
        <v>井上　　 詩</v>
      </c>
      <c r="AP114" s="155" t="str">
        <f>VLOOKUP(AN114,'マスター (2)'!$B$3:$E$200,2,FALSE)</f>
        <v>主将</v>
      </c>
      <c r="AQ114" s="155" t="str">
        <f t="shared" si="51"/>
        <v>o</v>
      </c>
      <c r="AR114" s="155" t="str">
        <f>VLOOKUP(AN114,'マスター (2)'!$B$3:$E$200,4,FALSE)</f>
        <v>大阪</v>
      </c>
      <c r="AT114" t="str">
        <f>AR115</f>
        <v>埼玉</v>
      </c>
      <c r="AU114" s="189" t="str">
        <f>AP115</f>
        <v>主将</v>
      </c>
      <c r="AV114" s="189" t="str">
        <f>AO115</f>
        <v>八巻　瑠衣</v>
      </c>
      <c r="AW114" s="120">
        <v>19</v>
      </c>
      <c r="AX114" s="120"/>
      <c r="AY114" s="155" t="str">
        <f>AO116</f>
        <v>倉島　希依</v>
      </c>
      <c r="AZ114" s="155" t="str">
        <f>AP116</f>
        <v>四将</v>
      </c>
      <c r="BA114" s="155" t="str">
        <f>AR116</f>
        <v>大阪</v>
      </c>
      <c r="BB114" s="149"/>
      <c r="BD114" s="188" t="str">
        <f>VLOOKUP(BE114,'マスター (2)'!D:E,2,FALSE)</f>
        <v>福井</v>
      </c>
      <c r="BE114" s="168" t="str">
        <f t="shared" si="65"/>
        <v>下谷さつき</v>
      </c>
      <c r="BF114" s="155"/>
      <c r="BG114" s="155" t="str">
        <f t="shared" si="54"/>
        <v>山田　明奈</v>
      </c>
      <c r="BH114" s="155"/>
      <c r="BI114" s="155" t="str">
        <f t="shared" si="55"/>
        <v>八巻　瑠衣</v>
      </c>
      <c r="BJ114" s="155"/>
      <c r="BK114">
        <f t="shared" si="56"/>
        <v>2</v>
      </c>
      <c r="BM114" s="155" t="str">
        <f t="shared" si="57"/>
        <v/>
      </c>
      <c r="BN114" s="155" t="e">
        <f>VLOOKUP(BM114,'マスター (2)'!D:E,2,FALSE)</f>
        <v>#N/A</v>
      </c>
      <c r="BO114">
        <f>IF(BM114="",0,_xlfn.XLOOKUP(BM114,'マスター (2)'!$D$3:$D$168,'マスター (2)'!$B$3:$B$168,"",0,1))</f>
        <v>0</v>
      </c>
      <c r="BQ114" s="155" t="str">
        <v/>
      </c>
      <c r="BR114" s="155" t="e">
        <v>#N/A</v>
      </c>
      <c r="BS114" s="155">
        <v>0</v>
      </c>
    </row>
    <row r="115" spans="1:71">
      <c r="C115" s="164">
        <v>103</v>
      </c>
      <c r="D115" s="120">
        <v>155</v>
      </c>
      <c r="E115" s="155" t="str">
        <f>VLOOKUP(D115,'マスター (2)'!$B$3:$E$200,3,FALSE)</f>
        <v>下谷さつき</v>
      </c>
      <c r="F115" s="155" t="str">
        <f>VLOOKUP(D115,'マスター (2)'!$B$3:$E$200,2,FALSE)</f>
        <v>五将</v>
      </c>
      <c r="G115" s="155" t="str">
        <f t="shared" si="52"/>
        <v>o</v>
      </c>
      <c r="H115" s="155" t="str">
        <f>VLOOKUP(D115,'マスター (2)'!$B$3:$E$200,4,FALSE)</f>
        <v>福井</v>
      </c>
      <c r="J115" t="str">
        <f>H117</f>
        <v>福井</v>
      </c>
      <c r="K115" s="155" t="str">
        <f>F117</f>
        <v>四将</v>
      </c>
      <c r="L115" s="155" t="str">
        <f>E117</f>
        <v>竹内　　諒</v>
      </c>
      <c r="M115" s="120">
        <v>10</v>
      </c>
      <c r="N115" s="120"/>
      <c r="O115" s="155" t="str">
        <f>E118</f>
        <v>豊前　結以</v>
      </c>
      <c r="P115" s="155" t="str">
        <f>F118</f>
        <v>副将</v>
      </c>
      <c r="Q115" s="155" t="str">
        <f>H118</f>
        <v>山梨</v>
      </c>
      <c r="R115" s="143"/>
      <c r="U115" s="164">
        <v>103</v>
      </c>
      <c r="V115" s="120">
        <v>104</v>
      </c>
      <c r="W115" s="155" t="str">
        <f>VLOOKUP(V115,'マスター (2)'!$B$3:$E$200,3,FALSE)</f>
        <v>井上　紗希</v>
      </c>
      <c r="X115" s="155" t="str">
        <f>VLOOKUP(V115,'マスター (2)'!$B$3:$E$200,2,FALSE)</f>
        <v>四将</v>
      </c>
      <c r="Y115" s="155" t="str">
        <f t="shared" si="85"/>
        <v>o</v>
      </c>
      <c r="Z115" s="155" t="str">
        <f>VLOOKUP(V115,'マスター (2)'!$B$3:$E$200,4,FALSE)</f>
        <v>神奈川</v>
      </c>
      <c r="AB115" t="str">
        <f>Z117</f>
        <v>神奈川</v>
      </c>
      <c r="AC115" s="155" t="str">
        <f>X117</f>
        <v>三将</v>
      </c>
      <c r="AD115" s="155" t="str">
        <f>W117</f>
        <v>吉野　奈緒</v>
      </c>
      <c r="AE115" s="120">
        <v>3</v>
      </c>
      <c r="AF115" s="120"/>
      <c r="AG115" s="155" t="str">
        <f>W118</f>
        <v>佐藤　彩音</v>
      </c>
      <c r="AH115" s="155" t="str">
        <f>X118</f>
        <v>七将</v>
      </c>
      <c r="AI115" s="155" t="str">
        <f>Z118</f>
        <v>北海道</v>
      </c>
      <c r="AJ115" s="146"/>
      <c r="AM115" s="164">
        <v>103</v>
      </c>
      <c r="AN115" s="120">
        <v>71</v>
      </c>
      <c r="AO115" s="155" t="str">
        <f>VLOOKUP(AN115,'マスター (2)'!$B$3:$E$200,3,FALSE)</f>
        <v>八巻　瑠衣</v>
      </c>
      <c r="AP115" s="155" t="str">
        <f>VLOOKUP(AN115,'マスター (2)'!$B$3:$E$200,2,FALSE)</f>
        <v>主将</v>
      </c>
      <c r="AQ115" s="155" t="str">
        <f t="shared" si="51"/>
        <v>o</v>
      </c>
      <c r="AR115" s="155" t="str">
        <f>VLOOKUP(AN115,'マスター (2)'!$B$3:$E$200,4,FALSE)</f>
        <v>埼玉</v>
      </c>
      <c r="AT115" t="str">
        <f>AR117</f>
        <v>埼玉</v>
      </c>
      <c r="AU115" s="155" t="str">
        <f>AP117</f>
        <v>七将</v>
      </c>
      <c r="AV115" s="155" t="str">
        <f>AO117</f>
        <v>高鳥　花火</v>
      </c>
      <c r="AW115" s="120"/>
      <c r="AX115" s="120">
        <v>14</v>
      </c>
      <c r="AY115" s="189" t="str">
        <f>AO118</f>
        <v>末次日菜子</v>
      </c>
      <c r="AZ115" s="189" t="str">
        <f>AP118</f>
        <v>五将</v>
      </c>
      <c r="BA115" s="189" t="str">
        <f>AR118</f>
        <v>福岡</v>
      </c>
      <c r="BB115" s="149"/>
      <c r="BD115" s="188" t="str">
        <f>VLOOKUP(BE115,'マスター (2)'!D:E,2,FALSE)</f>
        <v>福井</v>
      </c>
      <c r="BE115" s="168" t="str">
        <f t="shared" si="65"/>
        <v>竹内　　諒</v>
      </c>
      <c r="BF115" s="155"/>
      <c r="BG115" s="155" t="str">
        <f t="shared" si="54"/>
        <v>吉野　奈緒</v>
      </c>
      <c r="BH115" s="155"/>
      <c r="BI115" s="155" t="str">
        <f t="shared" si="55"/>
        <v>末次日菜子</v>
      </c>
      <c r="BJ115" s="155"/>
      <c r="BK115">
        <f t="shared" si="56"/>
        <v>3</v>
      </c>
      <c r="BM115" s="155" t="str">
        <f t="shared" si="57"/>
        <v>竹内　　諒</v>
      </c>
      <c r="BN115" s="155" t="str">
        <f>VLOOKUP(BM115,'マスター (2)'!D:E,2,FALSE)</f>
        <v>福井</v>
      </c>
      <c r="BO115">
        <f>IF(BM115="",0,_xlfn.XLOOKUP(BM115,'マスター (2)'!$D$3:$D$168,'マスター (2)'!$B$3:$B$168,"",0,1))</f>
        <v>154</v>
      </c>
      <c r="BQ115" s="155" t="str">
        <v/>
      </c>
      <c r="BR115" s="155" t="e">
        <v>#N/A</v>
      </c>
      <c r="BS115" s="155">
        <v>0</v>
      </c>
    </row>
    <row r="116" spans="1:71">
      <c r="C116" s="164">
        <v>104</v>
      </c>
      <c r="D116" s="120">
        <v>24</v>
      </c>
      <c r="E116" s="155" t="str">
        <f>VLOOKUP(D116,'マスター (2)'!$B$3:$E$200,3,FALSE)</f>
        <v>蕨野　天能</v>
      </c>
      <c r="F116" s="155" t="str">
        <f>VLOOKUP(D116,'マスター (2)'!$B$3:$E$200,2,FALSE)</f>
        <v>四将</v>
      </c>
      <c r="G116" s="155" t="str">
        <f t="shared" si="52"/>
        <v>o</v>
      </c>
      <c r="H116" s="155" t="str">
        <f>VLOOKUP(D116,'マスター (2)'!$B$3:$E$200,4,FALSE)</f>
        <v>岩手</v>
      </c>
      <c r="J116" t="str">
        <f>H119</f>
        <v>岩手</v>
      </c>
      <c r="K116" s="155" t="str">
        <f>F119</f>
        <v>七将</v>
      </c>
      <c r="L116" s="155" t="str">
        <f>E119</f>
        <v>横沢　碧音</v>
      </c>
      <c r="M116" s="120"/>
      <c r="N116" s="120">
        <v>26</v>
      </c>
      <c r="O116" s="155" t="str">
        <f>E120</f>
        <v>渡邉　理子</v>
      </c>
      <c r="P116" s="155" t="str">
        <f>F120</f>
        <v>主将</v>
      </c>
      <c r="Q116" s="155" t="str">
        <f>H120</f>
        <v>山梨</v>
      </c>
      <c r="R116" s="143"/>
      <c r="U116" s="164">
        <v>104</v>
      </c>
      <c r="V116" s="120">
        <v>181</v>
      </c>
      <c r="W116" s="155" t="str">
        <f>VLOOKUP(V116,'マスター (2)'!$B$3:$E$200,3,FALSE)</f>
        <v>山田　明奈</v>
      </c>
      <c r="X116" s="155" t="str">
        <f>VLOOKUP(V116,'マスター (2)'!$B$3:$E$200,2,FALSE)</f>
        <v>主将</v>
      </c>
      <c r="Y116" s="155" t="str">
        <f t="shared" si="85"/>
        <v>o</v>
      </c>
      <c r="Z116" s="155" t="str">
        <f>VLOOKUP(V116,'マスター (2)'!$B$3:$E$200,4,FALSE)</f>
        <v>三重</v>
      </c>
      <c r="AB116" t="str">
        <f>Z119</f>
        <v>北海道</v>
      </c>
      <c r="AC116" s="155" t="str">
        <f>X119</f>
        <v>五将</v>
      </c>
      <c r="AD116" s="155" t="str">
        <f>W119</f>
        <v>酒井　美佳</v>
      </c>
      <c r="AE116" s="120">
        <v>12</v>
      </c>
      <c r="AF116" s="120"/>
      <c r="AG116" s="155" t="str">
        <f>W120</f>
        <v>庄村　　慈</v>
      </c>
      <c r="AH116" s="155" t="str">
        <f>X120</f>
        <v>七将</v>
      </c>
      <c r="AI116" s="155" t="str">
        <f>Z120</f>
        <v>三重</v>
      </c>
      <c r="AJ116" s="146"/>
      <c r="AM116" s="164">
        <v>104</v>
      </c>
      <c r="AN116" s="120">
        <v>214</v>
      </c>
      <c r="AO116" s="155" t="str">
        <f>VLOOKUP(AN116,'マスター (2)'!$B$3:$E$200,3,FALSE)</f>
        <v>倉島　希依</v>
      </c>
      <c r="AP116" s="155" t="str">
        <f>VLOOKUP(AN116,'マスター (2)'!$B$3:$E$200,2,FALSE)</f>
        <v>四将</v>
      </c>
      <c r="AQ116" s="155" t="str">
        <f t="shared" si="51"/>
        <v>o</v>
      </c>
      <c r="AR116" s="155" t="str">
        <f>VLOOKUP(AN116,'マスター (2)'!$B$3:$E$200,4,FALSE)</f>
        <v>大阪</v>
      </c>
      <c r="AT116" t="str">
        <f>AR119</f>
        <v>埼玉</v>
      </c>
      <c r="AU116" s="155" t="str">
        <f>AP119</f>
        <v>六将</v>
      </c>
      <c r="AV116" s="155" t="str">
        <f>AO119</f>
        <v>亀井　優依</v>
      </c>
      <c r="AW116" s="120"/>
      <c r="AX116" s="120">
        <v>2</v>
      </c>
      <c r="AY116" s="155" t="str">
        <f>AO120</f>
        <v>坂西こころ</v>
      </c>
      <c r="AZ116" s="155" t="str">
        <f>AP120</f>
        <v>三将</v>
      </c>
      <c r="BA116" s="155" t="str">
        <f>AR120</f>
        <v>福岡</v>
      </c>
      <c r="BB116" s="149"/>
      <c r="BD116" s="188" t="str">
        <f>VLOOKUP(BE116,'マスター (2)'!D:E,2,FALSE)</f>
        <v>山梨</v>
      </c>
      <c r="BE116" s="168" t="str">
        <f t="shared" si="65"/>
        <v>渡邉　理子</v>
      </c>
      <c r="BF116" s="155"/>
      <c r="BG116" s="155" t="str">
        <f t="shared" si="54"/>
        <v>酒井　美佳</v>
      </c>
      <c r="BH116" s="155"/>
      <c r="BI116" s="155" t="str">
        <f t="shared" si="55"/>
        <v>坂西こころ</v>
      </c>
      <c r="BJ116" s="155"/>
      <c r="BK116">
        <f t="shared" si="56"/>
        <v>1</v>
      </c>
      <c r="BM116" s="155" t="str">
        <f t="shared" si="57"/>
        <v/>
      </c>
      <c r="BN116" s="155" t="e">
        <f>VLOOKUP(BM116,'マスター (2)'!D:E,2,FALSE)</f>
        <v>#N/A</v>
      </c>
      <c r="BO116">
        <f>IF(BM116="",0,_xlfn.XLOOKUP(BM116,'マスター (2)'!$D$3:$D$168,'マスター (2)'!$B$3:$B$168,"",0,1))</f>
        <v>0</v>
      </c>
      <c r="BQ116" s="155" t="str">
        <v/>
      </c>
      <c r="BR116" s="155" t="e">
        <v>#N/A</v>
      </c>
      <c r="BS116" s="155">
        <v>0</v>
      </c>
    </row>
    <row r="117" spans="1:71">
      <c r="C117" s="164">
        <v>105</v>
      </c>
      <c r="D117" s="120">
        <v>154</v>
      </c>
      <c r="E117" s="155" t="str">
        <f>VLOOKUP(D117,'マスター (2)'!$B$3:$E$200,3,FALSE)</f>
        <v>竹内　　諒</v>
      </c>
      <c r="F117" s="155" t="str">
        <f>VLOOKUP(D117,'マスター (2)'!$B$3:$E$200,2,FALSE)</f>
        <v>四将</v>
      </c>
      <c r="G117" s="155" t="str">
        <f t="shared" si="52"/>
        <v>o</v>
      </c>
      <c r="H117" s="155" t="str">
        <f>VLOOKUP(D117,'マスター (2)'!$B$3:$E$200,4,FALSE)</f>
        <v>福井</v>
      </c>
      <c r="J117" t="str">
        <f>H121</f>
        <v>岩手</v>
      </c>
      <c r="K117" s="155" t="str">
        <f>F121</f>
        <v>五将</v>
      </c>
      <c r="L117" s="155" t="str">
        <f>E121</f>
        <v>鈴木　　彩</v>
      </c>
      <c r="M117" s="120"/>
      <c r="N117" s="120">
        <v>7</v>
      </c>
      <c r="O117" s="155" t="str">
        <f>E122</f>
        <v>宮田ひいら</v>
      </c>
      <c r="P117" s="155" t="str">
        <f>F122</f>
        <v>三将</v>
      </c>
      <c r="Q117" s="155" t="str">
        <f>H122</f>
        <v>福井</v>
      </c>
      <c r="R117" s="143"/>
      <c r="U117" s="164">
        <v>105</v>
      </c>
      <c r="V117" s="120">
        <v>103</v>
      </c>
      <c r="W117" s="155" t="str">
        <f>VLOOKUP(V117,'マスター (2)'!$B$3:$E$200,3,FALSE)</f>
        <v>吉野　奈緒</v>
      </c>
      <c r="X117" s="155" t="str">
        <f>VLOOKUP(V117,'マスター (2)'!$B$3:$E$200,2,FALSE)</f>
        <v>三将</v>
      </c>
      <c r="Y117" s="155" t="str">
        <f t="shared" si="85"/>
        <v>o</v>
      </c>
      <c r="Z117" s="155" t="str">
        <f>VLOOKUP(V117,'マスター (2)'!$B$3:$E$200,4,FALSE)</f>
        <v>神奈川</v>
      </c>
      <c r="AB117" t="str">
        <f>Z121</f>
        <v>北海道</v>
      </c>
      <c r="AC117" s="155" t="str">
        <f>X121</f>
        <v>主将</v>
      </c>
      <c r="AD117" s="155" t="str">
        <f>W121</f>
        <v>髙橋　絢春</v>
      </c>
      <c r="AE117" s="120">
        <v>15</v>
      </c>
      <c r="AF117" s="120"/>
      <c r="AG117" s="155" t="str">
        <f>W122</f>
        <v>笹之内妃音</v>
      </c>
      <c r="AH117" s="155" t="str">
        <f>X122</f>
        <v>六将</v>
      </c>
      <c r="AI117" s="155" t="str">
        <f>Z122</f>
        <v>三重</v>
      </c>
      <c r="AJ117" s="146"/>
      <c r="AM117" s="164">
        <v>105</v>
      </c>
      <c r="AN117" s="120">
        <v>77</v>
      </c>
      <c r="AO117" s="155" t="str">
        <f>VLOOKUP(AN117,'マスター (2)'!$B$3:$E$200,3,FALSE)</f>
        <v>高鳥　花火</v>
      </c>
      <c r="AP117" s="155" t="str">
        <f>VLOOKUP(AN117,'マスター (2)'!$B$3:$E$200,2,FALSE)</f>
        <v>七将</v>
      </c>
      <c r="AQ117" s="155" t="str">
        <f t="shared" si="51"/>
        <v>o</v>
      </c>
      <c r="AR117" s="155" t="str">
        <f>VLOOKUP(AN117,'マスター (2)'!$B$3:$E$200,4,FALSE)</f>
        <v>埼玉</v>
      </c>
      <c r="AT117" t="str">
        <f>AR121</f>
        <v>埼玉</v>
      </c>
      <c r="AU117" s="155" t="str">
        <f>AP121</f>
        <v>四将</v>
      </c>
      <c r="AV117" s="155" t="str">
        <f>AO121</f>
        <v>野村　紗椰</v>
      </c>
      <c r="AW117" s="120">
        <v>7</v>
      </c>
      <c r="AX117" s="120"/>
      <c r="AY117" s="155" t="str">
        <f>AO122</f>
        <v>西村　優希</v>
      </c>
      <c r="AZ117" s="155" t="str">
        <f>AP122</f>
        <v>六将</v>
      </c>
      <c r="BA117" s="155" t="str">
        <f>AR122</f>
        <v>福岡</v>
      </c>
      <c r="BB117" s="149"/>
      <c r="BD117" s="188" t="str">
        <f>VLOOKUP(BE117,'マスター (2)'!D:E,2,FALSE)</f>
        <v>福井</v>
      </c>
      <c r="BE117" s="168" t="str">
        <f t="shared" si="65"/>
        <v>宮田ひいら</v>
      </c>
      <c r="BF117" s="155"/>
      <c r="BG117" s="155" t="str">
        <f t="shared" si="54"/>
        <v>髙橋　絢春</v>
      </c>
      <c r="BH117" s="155"/>
      <c r="BI117" s="155" t="str">
        <f t="shared" si="55"/>
        <v>野村　紗椰</v>
      </c>
      <c r="BJ117" s="155"/>
      <c r="BK117">
        <f t="shared" si="56"/>
        <v>2</v>
      </c>
      <c r="BM117" s="155" t="str">
        <f t="shared" si="57"/>
        <v/>
      </c>
      <c r="BN117" s="155" t="e">
        <f>VLOOKUP(BM117,'マスター (2)'!D:E,2,FALSE)</f>
        <v>#N/A</v>
      </c>
      <c r="BO117">
        <f>IF(BM117="",0,_xlfn.XLOOKUP(BM117,'マスター (2)'!$D$3:$D$168,'マスター (2)'!$B$3:$B$168,"",0,1))</f>
        <v>0</v>
      </c>
      <c r="BQ117" s="155" t="str">
        <v/>
      </c>
      <c r="BR117" s="155" t="e">
        <v>#N/A</v>
      </c>
      <c r="BS117" s="155">
        <v>0</v>
      </c>
    </row>
    <row r="118" spans="1:71">
      <c r="C118" s="164">
        <v>106</v>
      </c>
      <c r="D118" s="120">
        <v>112</v>
      </c>
      <c r="E118" s="155" t="str">
        <f>VLOOKUP(D118,'マスター (2)'!$B$3:$E$200,3,FALSE)</f>
        <v>豊前　結以</v>
      </c>
      <c r="F118" s="155" t="str">
        <f>VLOOKUP(D118,'マスター (2)'!$B$3:$E$200,2,FALSE)</f>
        <v>副将</v>
      </c>
      <c r="G118" s="155" t="str">
        <f t="shared" si="52"/>
        <v>o</v>
      </c>
      <c r="H118" s="155" t="str">
        <f>VLOOKUP(D118,'マスター (2)'!$B$3:$E$200,4,FALSE)</f>
        <v>山梨</v>
      </c>
      <c r="J118" t="str">
        <f>H123</f>
        <v>福井</v>
      </c>
      <c r="K118" s="155" t="str">
        <f>F123</f>
        <v>副将</v>
      </c>
      <c r="L118" s="155" t="str">
        <f>E123</f>
        <v>杉谷陽香里</v>
      </c>
      <c r="M118" s="120">
        <v>30</v>
      </c>
      <c r="N118" s="120"/>
      <c r="O118" s="155" t="str">
        <f>E124</f>
        <v>-</v>
      </c>
      <c r="P118" s="155" t="str">
        <f>F124</f>
        <v>-</v>
      </c>
      <c r="Q118" s="155" t="str">
        <f>H124</f>
        <v>-</v>
      </c>
      <c r="R118" s="143"/>
      <c r="U118" s="164">
        <v>106</v>
      </c>
      <c r="V118" s="120">
        <v>17</v>
      </c>
      <c r="W118" s="155" t="str">
        <f>VLOOKUP(V118,'マスター (2)'!$B$3:$E$200,3,FALSE)</f>
        <v>佐藤　彩音</v>
      </c>
      <c r="X118" s="155" t="str">
        <f>VLOOKUP(V118,'マスター (2)'!$B$3:$E$200,2,FALSE)</f>
        <v>七将</v>
      </c>
      <c r="Y118" s="155" t="str">
        <f t="shared" si="85"/>
        <v>o</v>
      </c>
      <c r="Z118" s="155" t="str">
        <f>VLOOKUP(V118,'マスター (2)'!$B$3:$E$200,4,FALSE)</f>
        <v>北海道</v>
      </c>
      <c r="AB118" t="str">
        <f>Z123</f>
        <v>北海道</v>
      </c>
      <c r="AC118" s="155" t="str">
        <f>X123</f>
        <v>四将</v>
      </c>
      <c r="AD118" s="155" t="str">
        <f>W123</f>
        <v>梅本　羽衣</v>
      </c>
      <c r="AE118" s="120"/>
      <c r="AF118" s="120">
        <v>17</v>
      </c>
      <c r="AG118" s="155" t="str">
        <f>W124</f>
        <v>臼井　菜月</v>
      </c>
      <c r="AH118" s="155" t="str">
        <f>X124</f>
        <v>副将</v>
      </c>
      <c r="AI118" s="155" t="str">
        <f>Z124</f>
        <v>神奈川</v>
      </c>
      <c r="AJ118" s="146"/>
      <c r="AM118" s="164">
        <v>106</v>
      </c>
      <c r="AN118" s="120">
        <v>255</v>
      </c>
      <c r="AO118" s="155" t="str">
        <f>VLOOKUP(AN118,'マスター (2)'!$B$3:$E$200,3,FALSE)</f>
        <v>末次日菜子</v>
      </c>
      <c r="AP118" s="155" t="str">
        <f>VLOOKUP(AN118,'マスター (2)'!$B$3:$E$200,2,FALSE)</f>
        <v>五将</v>
      </c>
      <c r="AQ118" s="155" t="str">
        <f t="shared" si="51"/>
        <v>o</v>
      </c>
      <c r="AR118" s="155" t="str">
        <f>VLOOKUP(AN118,'マスター (2)'!$B$3:$E$200,4,FALSE)</f>
        <v>福岡</v>
      </c>
      <c r="AT118" t="str">
        <f>AR123</f>
        <v>福岡</v>
      </c>
      <c r="AU118" s="144" t="str">
        <f>AP123</f>
        <v>主将</v>
      </c>
      <c r="AV118" s="144" t="str">
        <f>AO123</f>
        <v>天野　瑶子</v>
      </c>
      <c r="AW118" s="120">
        <v>30</v>
      </c>
      <c r="AX118" s="120"/>
      <c r="AY118" s="155" t="str">
        <f>AO124</f>
        <v>-</v>
      </c>
      <c r="AZ118" s="155" t="str">
        <f>AP124</f>
        <v>-</v>
      </c>
      <c r="BA118" s="155" t="str">
        <f>AR124</f>
        <v>-</v>
      </c>
      <c r="BB118" s="149"/>
      <c r="BD118" s="188" t="str">
        <f>VLOOKUP(BE118,'マスター (2)'!D:E,2,FALSE)</f>
        <v>福井</v>
      </c>
      <c r="BE118" s="168" t="str">
        <f t="shared" si="65"/>
        <v>杉谷陽香里</v>
      </c>
      <c r="BF118" s="155"/>
      <c r="BG118" s="155" t="str">
        <f t="shared" si="54"/>
        <v>臼井　菜月</v>
      </c>
      <c r="BH118" s="155"/>
      <c r="BI118" s="155" t="str">
        <f t="shared" si="55"/>
        <v>天野　瑶子</v>
      </c>
      <c r="BJ118" s="155"/>
      <c r="BK118">
        <f t="shared" si="56"/>
        <v>3</v>
      </c>
      <c r="BM118" s="155" t="str">
        <f t="shared" si="57"/>
        <v>杉谷陽香里</v>
      </c>
      <c r="BN118" s="155" t="str">
        <f>VLOOKUP(BM118,'マスター (2)'!D:E,2,FALSE)</f>
        <v>福井</v>
      </c>
      <c r="BO118">
        <f>IF(BM118="",0,_xlfn.XLOOKUP(BM118,'マスター (2)'!$D$3:$D$168,'マスター (2)'!$B$3:$B$168,"",0,1))</f>
        <v>152</v>
      </c>
      <c r="BQ118" s="155" t="str">
        <v/>
      </c>
      <c r="BR118" s="155" t="e">
        <v>#N/A</v>
      </c>
      <c r="BS118" s="155">
        <v>0</v>
      </c>
    </row>
    <row r="119" spans="1:71">
      <c r="C119" s="164">
        <v>107</v>
      </c>
      <c r="D119" s="120">
        <v>27</v>
      </c>
      <c r="E119" s="155" t="str">
        <f>VLOOKUP(D119,'マスター (2)'!$B$3:$E$200,3,FALSE)</f>
        <v>横沢　碧音</v>
      </c>
      <c r="F119" s="155" t="str">
        <f>VLOOKUP(D119,'マスター (2)'!$B$3:$E$200,2,FALSE)</f>
        <v>七将</v>
      </c>
      <c r="G119" s="155" t="str">
        <f t="shared" si="52"/>
        <v>o</v>
      </c>
      <c r="H119" s="155" t="str">
        <f>VLOOKUP(D119,'マスター (2)'!$B$3:$E$200,4,FALSE)</f>
        <v>岩手</v>
      </c>
      <c r="J119" t="str">
        <f>H125</f>
        <v>福井</v>
      </c>
      <c r="K119" s="114" t="str">
        <f>F125</f>
        <v>主将</v>
      </c>
      <c r="L119" s="114" t="str">
        <f>E125</f>
        <v>杉谷優里瑛</v>
      </c>
      <c r="M119" s="115">
        <v>30</v>
      </c>
      <c r="N119" s="115"/>
      <c r="O119" s="114" t="str">
        <f>E126</f>
        <v>-</v>
      </c>
      <c r="P119" s="114" t="str">
        <f>F126</f>
        <v>-</v>
      </c>
      <c r="Q119" s="114" t="str">
        <f>H126</f>
        <v>-</v>
      </c>
      <c r="R119" s="143"/>
      <c r="U119" s="164">
        <v>107</v>
      </c>
      <c r="V119" s="120">
        <v>15</v>
      </c>
      <c r="W119" s="155" t="str">
        <f>VLOOKUP(V119,'マスター (2)'!$B$3:$E$200,3,FALSE)</f>
        <v>酒井　美佳</v>
      </c>
      <c r="X119" s="155" t="str">
        <f>VLOOKUP(V119,'マスター (2)'!$B$3:$E$200,2,FALSE)</f>
        <v>五将</v>
      </c>
      <c r="Y119" s="155" t="str">
        <f t="shared" si="85"/>
        <v>o</v>
      </c>
      <c r="Z119" s="155" t="str">
        <f>VLOOKUP(V119,'マスター (2)'!$B$3:$E$200,4,FALSE)</f>
        <v>北海道</v>
      </c>
      <c r="AB119" t="str">
        <f>Z125</f>
        <v>北海道</v>
      </c>
      <c r="AC119" s="155" t="str">
        <f>X125</f>
        <v>六将</v>
      </c>
      <c r="AD119" s="155" t="str">
        <f>W125</f>
        <v>安部　紗英</v>
      </c>
      <c r="AE119" s="120"/>
      <c r="AF119" s="120">
        <v>8</v>
      </c>
      <c r="AG119" s="155" t="str">
        <f>W126</f>
        <v>巴　　美雪</v>
      </c>
      <c r="AH119" s="155" t="str">
        <f>X126</f>
        <v>六将</v>
      </c>
      <c r="AI119" s="155" t="str">
        <f>Z126</f>
        <v>神奈川</v>
      </c>
      <c r="AJ119" s="146"/>
      <c r="AM119" s="164">
        <v>107</v>
      </c>
      <c r="AN119" s="120">
        <v>76</v>
      </c>
      <c r="AO119" s="155" t="str">
        <f>VLOOKUP(AN119,'マスター (2)'!$B$3:$E$200,3,FALSE)</f>
        <v>亀井　優依</v>
      </c>
      <c r="AP119" s="155" t="str">
        <f>VLOOKUP(AN119,'マスター (2)'!$B$3:$E$200,2,FALSE)</f>
        <v>六将</v>
      </c>
      <c r="AQ119" s="155" t="str">
        <f t="shared" si="51"/>
        <v>o</v>
      </c>
      <c r="AR119" s="155" t="str">
        <f>VLOOKUP(AN119,'マスター (2)'!$B$3:$E$200,4,FALSE)</f>
        <v>埼玉</v>
      </c>
      <c r="AT119" t="str">
        <f>AR125</f>
        <v>大阪</v>
      </c>
      <c r="AU119" s="155" t="str">
        <f>AP125</f>
        <v>三将</v>
      </c>
      <c r="AV119" s="155" t="str">
        <f>AO125</f>
        <v>中西瑠璃花</v>
      </c>
      <c r="AW119" s="120"/>
      <c r="AX119" s="120">
        <v>16</v>
      </c>
      <c r="AY119" s="189" t="str">
        <f>AO126</f>
        <v>堀田　晴斗</v>
      </c>
      <c r="AZ119" s="189" t="str">
        <f>AP126</f>
        <v>副将</v>
      </c>
      <c r="BA119" s="189" t="str">
        <f>AR126</f>
        <v>福岡</v>
      </c>
      <c r="BB119" s="149"/>
      <c r="BD119" s="188" t="str">
        <f>VLOOKUP(BE119,'マスター (2)'!D:E,2,FALSE)</f>
        <v>福井</v>
      </c>
      <c r="BE119" s="168" t="str">
        <f t="shared" si="65"/>
        <v>杉谷優里瑛</v>
      </c>
      <c r="BF119" s="155"/>
      <c r="BG119" s="155" t="str">
        <f t="shared" si="54"/>
        <v>巴　　美雪</v>
      </c>
      <c r="BH119" s="155"/>
      <c r="BI119" s="155" t="str">
        <f t="shared" si="55"/>
        <v>堀田　晴斗</v>
      </c>
      <c r="BJ119" s="155"/>
      <c r="BK119">
        <f t="shared" si="56"/>
        <v>3</v>
      </c>
      <c r="BM119" s="155" t="str">
        <f t="shared" si="57"/>
        <v>杉谷優里瑛</v>
      </c>
      <c r="BN119" s="155" t="str">
        <f>VLOOKUP(BM119,'マスター (2)'!D:E,2,FALSE)</f>
        <v>福井</v>
      </c>
      <c r="BO119">
        <f>IF(BM119="",0,_xlfn.XLOOKUP(BM119,'マスター (2)'!$D$3:$D$168,'マスター (2)'!$B$3:$B$168,"",0,1))</f>
        <v>151</v>
      </c>
      <c r="BQ119" s="155" t="str">
        <v/>
      </c>
      <c r="BR119" s="155" t="e">
        <v>#N/A</v>
      </c>
      <c r="BS119" s="155">
        <v>0</v>
      </c>
    </row>
    <row r="120" spans="1:71">
      <c r="C120" s="164">
        <v>108</v>
      </c>
      <c r="D120" s="120">
        <v>111</v>
      </c>
      <c r="E120" s="155" t="str">
        <f>VLOOKUP(D120,'マスター (2)'!$B$3:$E$200,3,FALSE)</f>
        <v>渡邉　理子</v>
      </c>
      <c r="F120" s="155" t="str">
        <f>VLOOKUP(D120,'マスター (2)'!$B$3:$E$200,2,FALSE)</f>
        <v>主将</v>
      </c>
      <c r="G120" s="155" t="str">
        <f t="shared" si="52"/>
        <v>o</v>
      </c>
      <c r="H120" s="155" t="str">
        <f>VLOOKUP(D120,'マスター (2)'!$B$3:$E$200,4,FALSE)</f>
        <v>山梨</v>
      </c>
      <c r="J120" t="str">
        <f>H127</f>
        <v>岩手</v>
      </c>
      <c r="K120" s="155" t="str">
        <f>F127</f>
        <v>六将</v>
      </c>
      <c r="L120" s="155" t="str">
        <f>E127</f>
        <v>江口　小春</v>
      </c>
      <c r="M120" s="120">
        <v>30</v>
      </c>
      <c r="N120" s="120"/>
      <c r="O120" s="155" t="s">
        <v>499</v>
      </c>
      <c r="P120" s="155" t="s">
        <v>499</v>
      </c>
      <c r="Q120" s="155" t="s">
        <v>499</v>
      </c>
      <c r="R120" s="143"/>
      <c r="U120" s="164">
        <v>108</v>
      </c>
      <c r="V120" s="120">
        <v>187</v>
      </c>
      <c r="W120" s="155" t="str">
        <f>VLOOKUP(V120,'マスター (2)'!$B$3:$E$200,3,FALSE)</f>
        <v>庄村　　慈</v>
      </c>
      <c r="X120" s="155" t="str">
        <f>VLOOKUP(V120,'マスター (2)'!$B$3:$E$200,2,FALSE)</f>
        <v>七将</v>
      </c>
      <c r="Y120" s="155" t="str">
        <f t="shared" si="85"/>
        <v>o</v>
      </c>
      <c r="Z120" s="155" t="str">
        <f>VLOOKUP(V120,'マスター (2)'!$B$3:$E$200,4,FALSE)</f>
        <v>三重</v>
      </c>
      <c r="AB120" t="str">
        <f>Z127</f>
        <v>三重</v>
      </c>
      <c r="AC120" s="155" t="str">
        <f>X127</f>
        <v>三将</v>
      </c>
      <c r="AD120" s="155" t="str">
        <f>W127</f>
        <v>中辻　初菜</v>
      </c>
      <c r="AE120" s="120">
        <v>30</v>
      </c>
      <c r="AF120" s="120"/>
      <c r="AG120" s="155" t="s">
        <v>499</v>
      </c>
      <c r="AH120" s="155" t="s">
        <v>499</v>
      </c>
      <c r="AI120" s="155" t="s">
        <v>499</v>
      </c>
      <c r="AJ120" s="146"/>
      <c r="AM120" s="164">
        <v>108</v>
      </c>
      <c r="AN120" s="120">
        <v>253</v>
      </c>
      <c r="AO120" s="155" t="str">
        <f>VLOOKUP(AN120,'マスター (2)'!$B$3:$E$200,3,FALSE)</f>
        <v>坂西こころ</v>
      </c>
      <c r="AP120" s="155" t="str">
        <f>VLOOKUP(AN120,'マスター (2)'!$B$3:$E$200,2,FALSE)</f>
        <v>三将</v>
      </c>
      <c r="AQ120" s="155" t="str">
        <f t="shared" si="51"/>
        <v>o</v>
      </c>
      <c r="AR120" s="155" t="str">
        <f>VLOOKUP(AN120,'マスター (2)'!$B$3:$E$200,4,FALSE)</f>
        <v>福岡</v>
      </c>
      <c r="AT120" t="str">
        <f>AR127</f>
        <v>大阪</v>
      </c>
      <c r="AU120" s="144" t="str">
        <f>AP127</f>
        <v>副将</v>
      </c>
      <c r="AV120" s="144" t="str">
        <f>AO127</f>
        <v>中西　美緒</v>
      </c>
      <c r="AW120" s="120">
        <v>30</v>
      </c>
      <c r="AX120" s="120"/>
      <c r="AY120" s="155" t="s">
        <v>499</v>
      </c>
      <c r="AZ120" s="155" t="s">
        <v>499</v>
      </c>
      <c r="BA120" s="155" t="s">
        <v>499</v>
      </c>
      <c r="BB120" s="149"/>
      <c r="BD120" s="188" t="str">
        <f>VLOOKUP(BE120,'マスター (2)'!D:E,2,FALSE)</f>
        <v>岩手</v>
      </c>
      <c r="BE120" s="168" t="str">
        <f t="shared" si="65"/>
        <v>江口　小春</v>
      </c>
      <c r="BF120" s="155"/>
      <c r="BG120" s="155" t="str">
        <f t="shared" si="54"/>
        <v>中辻　初菜</v>
      </c>
      <c r="BH120" s="155"/>
      <c r="BI120" s="155" t="str">
        <f t="shared" si="55"/>
        <v>中西　美緒</v>
      </c>
      <c r="BJ120" s="155"/>
      <c r="BK120">
        <f t="shared" si="56"/>
        <v>2</v>
      </c>
      <c r="BM120" s="155" t="str">
        <f t="shared" si="57"/>
        <v/>
      </c>
      <c r="BN120" s="155" t="e">
        <f>VLOOKUP(BM120,'マスター (2)'!D:E,2,FALSE)</f>
        <v>#N/A</v>
      </c>
      <c r="BO120">
        <f>IF(BM120="",0,_xlfn.XLOOKUP(BM120,'マスター (2)'!$D$3:$D$168,'マスター (2)'!$B$3:$B$168,"",0,1))</f>
        <v>0</v>
      </c>
      <c r="BQ120" s="155" t="str">
        <v/>
      </c>
      <c r="BR120" s="155" t="e">
        <v>#N/A</v>
      </c>
      <c r="BS120" s="155">
        <v>0</v>
      </c>
    </row>
    <row r="121" spans="1:71">
      <c r="C121" s="164">
        <v>109</v>
      </c>
      <c r="D121" s="120">
        <v>25</v>
      </c>
      <c r="E121" s="155" t="str">
        <f>VLOOKUP(D121,'マスター (2)'!$B$3:$E$200,3,FALSE)</f>
        <v>鈴木　　彩</v>
      </c>
      <c r="F121" s="155" t="str">
        <f>VLOOKUP(D121,'マスター (2)'!$B$3:$E$200,2,FALSE)</f>
        <v>五将</v>
      </c>
      <c r="G121" s="155" t="str">
        <f t="shared" si="52"/>
        <v>o</v>
      </c>
      <c r="H121" s="155" t="str">
        <f>VLOOKUP(D121,'マスター (2)'!$B$3:$E$200,4,FALSE)</f>
        <v>岩手</v>
      </c>
      <c r="R121" s="143"/>
      <c r="U121" s="164">
        <v>109</v>
      </c>
      <c r="V121" s="120">
        <v>11</v>
      </c>
      <c r="W121" s="155" t="str">
        <f>VLOOKUP(V121,'マスター (2)'!$B$3:$E$200,3,FALSE)</f>
        <v>髙橋　絢春</v>
      </c>
      <c r="X121" s="155" t="str">
        <f>VLOOKUP(V121,'マスター (2)'!$B$3:$E$200,2,FALSE)</f>
        <v>主将</v>
      </c>
      <c r="Y121" s="155" t="str">
        <f t="shared" si="85"/>
        <v>o</v>
      </c>
      <c r="Z121" s="155" t="str">
        <f>VLOOKUP(V121,'マスター (2)'!$B$3:$E$200,4,FALSE)</f>
        <v>北海道</v>
      </c>
      <c r="AJ121" s="146"/>
      <c r="AM121" s="164">
        <v>109</v>
      </c>
      <c r="AN121" s="120">
        <v>74</v>
      </c>
      <c r="AO121" s="155" t="str">
        <f>VLOOKUP(AN121,'マスター (2)'!$B$3:$E$200,3,FALSE)</f>
        <v>野村　紗椰</v>
      </c>
      <c r="AP121" s="155" t="str">
        <f>VLOOKUP(AN121,'マスター (2)'!$B$3:$E$200,2,FALSE)</f>
        <v>四将</v>
      </c>
      <c r="AQ121" s="155" t="str">
        <f t="shared" si="51"/>
        <v>o</v>
      </c>
      <c r="AR121" s="155" t="str">
        <f>VLOOKUP(AN121,'マスター (2)'!$B$3:$E$200,4,FALSE)</f>
        <v>埼玉</v>
      </c>
      <c r="BB121" s="149"/>
      <c r="BE121" s="102" t="str">
        <f t="shared" si="65"/>
        <v/>
      </c>
      <c r="BG121" t="str">
        <f t="shared" si="54"/>
        <v/>
      </c>
      <c r="BI121" t="str">
        <f t="shared" si="55"/>
        <v/>
      </c>
    </row>
    <row r="122" spans="1:71">
      <c r="C122" s="164">
        <v>110</v>
      </c>
      <c r="D122" s="120">
        <v>153</v>
      </c>
      <c r="E122" s="155" t="str">
        <f>VLOOKUP(D122,'マスター (2)'!$B$3:$E$200,3,FALSE)</f>
        <v>宮田ひいら</v>
      </c>
      <c r="F122" s="155" t="str">
        <f>VLOOKUP(D122,'マスター (2)'!$B$3:$E$200,2,FALSE)</f>
        <v>三将</v>
      </c>
      <c r="G122" s="155" t="str">
        <f t="shared" si="52"/>
        <v>o</v>
      </c>
      <c r="H122" s="155" t="str">
        <f>VLOOKUP(D122,'マスター (2)'!$B$3:$E$200,4,FALSE)</f>
        <v>福井</v>
      </c>
      <c r="R122" s="143"/>
      <c r="U122" s="164">
        <v>110</v>
      </c>
      <c r="V122" s="120">
        <v>186</v>
      </c>
      <c r="W122" s="155" t="str">
        <f>VLOOKUP(V122,'マスター (2)'!$B$3:$E$200,3,FALSE)</f>
        <v>笹之内妃音</v>
      </c>
      <c r="X122" s="155" t="str">
        <f>VLOOKUP(V122,'マスター (2)'!$B$3:$E$200,2,FALSE)</f>
        <v>六将</v>
      </c>
      <c r="Y122" s="155" t="str">
        <f t="shared" si="85"/>
        <v>o</v>
      </c>
      <c r="Z122" s="155" t="str">
        <f>VLOOKUP(V122,'マスター (2)'!$B$3:$E$200,4,FALSE)</f>
        <v>三重</v>
      </c>
      <c r="AJ122" s="146"/>
      <c r="AM122" s="164">
        <v>110</v>
      </c>
      <c r="AN122" s="120">
        <v>256</v>
      </c>
      <c r="AO122" s="155" t="str">
        <f>VLOOKUP(AN122,'マスター (2)'!$B$3:$E$200,3,FALSE)</f>
        <v>西村　優希</v>
      </c>
      <c r="AP122" s="155" t="str">
        <f>VLOOKUP(AN122,'マスター (2)'!$B$3:$E$200,2,FALSE)</f>
        <v>六将</v>
      </c>
      <c r="AQ122" s="155" t="str">
        <f t="shared" si="51"/>
        <v>o</v>
      </c>
      <c r="AR122" s="155" t="str">
        <f>VLOOKUP(AN122,'マスター (2)'!$B$3:$E$200,4,FALSE)</f>
        <v>福岡</v>
      </c>
      <c r="BB122" s="149"/>
      <c r="BE122" s="102" t="str">
        <f t="shared" si="65"/>
        <v/>
      </c>
      <c r="BG122" t="str">
        <f t="shared" si="54"/>
        <v/>
      </c>
      <c r="BI122" t="str">
        <f t="shared" si="55"/>
        <v/>
      </c>
      <c r="BM122">
        <v>32</v>
      </c>
    </row>
    <row r="123" spans="1:71">
      <c r="C123" s="164">
        <v>111</v>
      </c>
      <c r="D123" s="120">
        <v>152</v>
      </c>
      <c r="E123" s="155" t="str">
        <f>VLOOKUP(D123,'マスター (2)'!$B$3:$E$200,3,FALSE)</f>
        <v>杉谷陽香里</v>
      </c>
      <c r="F123" s="155" t="str">
        <f>VLOOKUP(D123,'マスター (2)'!$B$3:$E$200,2,FALSE)</f>
        <v>副将</v>
      </c>
      <c r="G123" s="155" t="str">
        <f t="shared" si="52"/>
        <v>o</v>
      </c>
      <c r="H123" s="155" t="str">
        <f>VLOOKUP(D123,'マスター (2)'!$B$3:$E$200,4,FALSE)</f>
        <v>福井</v>
      </c>
      <c r="J123" t="s">
        <v>505</v>
      </c>
      <c r="K123" t="s">
        <v>378</v>
      </c>
      <c r="L123" t="str">
        <f>VLOOKUP(K123,'マスター (2)'!$K:$M,3,FALSE)</f>
        <v>岩手</v>
      </c>
      <c r="R123" s="143"/>
      <c r="U123" s="164">
        <v>111</v>
      </c>
      <c r="V123" s="120">
        <v>14</v>
      </c>
      <c r="W123" s="155" t="str">
        <f>VLOOKUP(V123,'マスター (2)'!$B$3:$E$200,3,FALSE)</f>
        <v>梅本　羽衣</v>
      </c>
      <c r="X123" s="155" t="str">
        <f>VLOOKUP(V123,'マスター (2)'!$B$3:$E$200,2,FALSE)</f>
        <v>四将</v>
      </c>
      <c r="Y123" s="155" t="str">
        <f t="shared" si="85"/>
        <v>o</v>
      </c>
      <c r="Z123" s="155" t="str">
        <f>VLOOKUP(V123,'マスター (2)'!$B$3:$E$200,4,FALSE)</f>
        <v>北海道</v>
      </c>
      <c r="AB123" t="s">
        <v>505</v>
      </c>
      <c r="AC123" t="str">
        <f>'マスター (2)'!K21</f>
        <v>E2</v>
      </c>
      <c r="AD123" t="str">
        <f>VLOOKUP(AC123,'マスター (2)'!$K:$M,3,FALSE)</f>
        <v>北海道</v>
      </c>
      <c r="AJ123" s="146"/>
      <c r="AM123" s="164">
        <v>111</v>
      </c>
      <c r="AN123" s="120">
        <v>251</v>
      </c>
      <c r="AO123" s="155" t="str">
        <f>VLOOKUP(AN123,'マスター (2)'!$B$3:$E$200,3,FALSE)</f>
        <v>天野　瑶子</v>
      </c>
      <c r="AP123" s="155" t="str">
        <f>VLOOKUP(AN123,'マスター (2)'!$B$3:$E$200,2,FALSE)</f>
        <v>主将</v>
      </c>
      <c r="AQ123" s="155" t="str">
        <f t="shared" si="51"/>
        <v>o</v>
      </c>
      <c r="AR123" s="155" t="str">
        <f>VLOOKUP(AN123,'マスター (2)'!$B$3:$E$200,4,FALSE)</f>
        <v>福岡</v>
      </c>
      <c r="AT123" t="s">
        <v>505</v>
      </c>
      <c r="AU123" t="s">
        <v>373</v>
      </c>
      <c r="AV123" t="str">
        <f>VLOOKUP(AU123,'マスター (2)'!$K:$M,3,FALSE)</f>
        <v>埼玉</v>
      </c>
      <c r="BB123" s="149"/>
      <c r="BE123" s="102" t="str">
        <f t="shared" si="65"/>
        <v/>
      </c>
      <c r="BG123" t="str">
        <f t="shared" si="54"/>
        <v/>
      </c>
      <c r="BI123" t="str">
        <f t="shared" si="55"/>
        <v/>
      </c>
      <c r="BM123" s="194">
        <f>COUNTIF(BK2:BK120,3)</f>
        <v>22</v>
      </c>
      <c r="BN123" s="143" t="s">
        <v>683</v>
      </c>
    </row>
    <row r="124" spans="1:71">
      <c r="C124" s="164">
        <v>112</v>
      </c>
      <c r="D124" s="120"/>
      <c r="E124" s="155" t="s">
        <v>499</v>
      </c>
      <c r="F124" s="155" t="s">
        <v>499</v>
      </c>
      <c r="G124" s="155" t="str">
        <f t="shared" si="52"/>
        <v>o</v>
      </c>
      <c r="H124" s="155" t="s">
        <v>499</v>
      </c>
      <c r="K124" t="s">
        <v>387</v>
      </c>
      <c r="L124" t="str">
        <f>VLOOKUP(K124,'マスター (2)'!$K:$M,3,FALSE)</f>
        <v>山梨</v>
      </c>
      <c r="R124" s="143"/>
      <c r="U124" s="164">
        <v>112</v>
      </c>
      <c r="V124" s="120">
        <v>102</v>
      </c>
      <c r="W124" s="155" t="str">
        <f>VLOOKUP(V124,'マスター (2)'!$B$3:$E$200,3,FALSE)</f>
        <v>臼井　菜月</v>
      </c>
      <c r="X124" s="155" t="str">
        <f>VLOOKUP(V124,'マスター (2)'!$B$3:$E$200,2,FALSE)</f>
        <v>副将</v>
      </c>
      <c r="Y124" s="155" t="str">
        <f t="shared" si="85"/>
        <v>o</v>
      </c>
      <c r="Z124" s="155" t="str">
        <f>VLOOKUP(V124,'マスター (2)'!$B$3:$E$200,4,FALSE)</f>
        <v>神奈川</v>
      </c>
      <c r="AC124" t="s">
        <v>384</v>
      </c>
      <c r="AD124" t="str">
        <f>VLOOKUP(AC124,'マスター (2)'!$K:$M,3,FALSE)</f>
        <v>神奈川</v>
      </c>
      <c r="AJ124" s="146"/>
      <c r="AM124" s="164">
        <v>112</v>
      </c>
      <c r="AN124" s="120"/>
      <c r="AO124" s="155" t="s">
        <v>499</v>
      </c>
      <c r="AP124" s="155" t="s">
        <v>499</v>
      </c>
      <c r="AQ124" s="155" t="str">
        <f t="shared" si="51"/>
        <v>o</v>
      </c>
      <c r="AR124" s="155" t="s">
        <v>499</v>
      </c>
      <c r="AU124" t="s">
        <v>381</v>
      </c>
      <c r="AV124" t="str">
        <f>VLOOKUP(AU124,'マスター (2)'!$K:$M,3,FALSE)</f>
        <v>福岡</v>
      </c>
      <c r="BB124" s="149"/>
      <c r="BE124" s="102" t="str">
        <f t="shared" si="65"/>
        <v/>
      </c>
      <c r="BG124" t="str">
        <f t="shared" si="54"/>
        <v/>
      </c>
      <c r="BI124" t="str">
        <f t="shared" si="55"/>
        <v/>
      </c>
      <c r="BM124" t="s">
        <v>684</v>
      </c>
      <c r="BN124">
        <v>26</v>
      </c>
    </row>
    <row r="125" spans="1:71">
      <c r="C125" s="164">
        <v>113</v>
      </c>
      <c r="D125" s="120">
        <v>151</v>
      </c>
      <c r="E125" s="155" t="str">
        <f>VLOOKUP(D125,'マスター (2)'!$B$3:$E$200,3,FALSE)</f>
        <v>杉谷優里瑛</v>
      </c>
      <c r="F125" s="155" t="str">
        <f>VLOOKUP(D125,'マスター (2)'!$B$3:$E$200,2,FALSE)</f>
        <v>主将</v>
      </c>
      <c r="G125" s="155" t="str">
        <f t="shared" si="52"/>
        <v>o</v>
      </c>
      <c r="H125" s="155" t="str">
        <f>VLOOKUP(D125,'マスター (2)'!$B$3:$E$200,4,FALSE)</f>
        <v>福井</v>
      </c>
      <c r="K125" t="s">
        <v>394</v>
      </c>
      <c r="L125" t="str">
        <f>VLOOKUP(K125,'マスター (2)'!$K:$M,3,FALSE)</f>
        <v>福井</v>
      </c>
      <c r="R125" s="143"/>
      <c r="U125" s="164">
        <v>113</v>
      </c>
      <c r="V125" s="120">
        <v>16</v>
      </c>
      <c r="W125" s="155" t="str">
        <f>VLOOKUP(V125,'マスター (2)'!$B$3:$E$200,3,FALSE)</f>
        <v>安部　紗英</v>
      </c>
      <c r="X125" s="155" t="str">
        <f>VLOOKUP(V125,'マスター (2)'!$B$3:$E$200,2,FALSE)</f>
        <v>六将</v>
      </c>
      <c r="Y125" s="155" t="str">
        <f t="shared" si="85"/>
        <v>o</v>
      </c>
      <c r="Z125" s="155" t="str">
        <f>VLOOKUP(V125,'マスター (2)'!$B$3:$E$200,4,FALSE)</f>
        <v>北海道</v>
      </c>
      <c r="AC125" t="s">
        <v>393</v>
      </c>
      <c r="AD125" t="str">
        <f>VLOOKUP(AC125,'マスター (2)'!$K:$M,3,FALSE)</f>
        <v>三重</v>
      </c>
      <c r="AJ125" s="146"/>
      <c r="AM125" s="164">
        <v>113</v>
      </c>
      <c r="AN125" s="120">
        <v>213</v>
      </c>
      <c r="AO125" s="155" t="str">
        <f>VLOOKUP(AN125,'マスター (2)'!$B$3:$E$200,3,FALSE)</f>
        <v>中西瑠璃花</v>
      </c>
      <c r="AP125" s="155" t="str">
        <f>VLOOKUP(AN125,'マスター (2)'!$B$3:$E$200,2,FALSE)</f>
        <v>三将</v>
      </c>
      <c r="AQ125" s="155" t="str">
        <f t="shared" si="51"/>
        <v>o</v>
      </c>
      <c r="AR125" s="155" t="str">
        <f>VLOOKUP(AN125,'マスター (2)'!$B$3:$E$200,4,FALSE)</f>
        <v>大阪</v>
      </c>
      <c r="AU125" t="s">
        <v>390</v>
      </c>
      <c r="AV125" t="str">
        <f>VLOOKUP(AU125,'マスター (2)'!$K:$M,3,FALSE)</f>
        <v>大阪</v>
      </c>
      <c r="BB125" s="149"/>
      <c r="BE125" s="102" t="str">
        <f t="shared" si="65"/>
        <v/>
      </c>
      <c r="BG125" t="str">
        <f t="shared" si="54"/>
        <v/>
      </c>
      <c r="BI125" t="str">
        <f t="shared" si="55"/>
        <v/>
      </c>
      <c r="BM125" t="s">
        <v>685</v>
      </c>
      <c r="BN125">
        <v>2</v>
      </c>
    </row>
    <row r="126" spans="1:71">
      <c r="C126" s="164">
        <v>114</v>
      </c>
      <c r="D126" s="120"/>
      <c r="E126" s="155" t="s">
        <v>499</v>
      </c>
      <c r="F126" s="155" t="s">
        <v>499</v>
      </c>
      <c r="G126" s="155" t="str">
        <f t="shared" si="52"/>
        <v>o</v>
      </c>
      <c r="H126" s="155" t="s">
        <v>499</v>
      </c>
      <c r="R126" s="143"/>
      <c r="U126" s="164">
        <v>114</v>
      </c>
      <c r="V126" s="120">
        <v>106</v>
      </c>
      <c r="W126" s="155" t="str">
        <f>VLOOKUP(V126,'マスター (2)'!$B$3:$E$200,3,FALSE)</f>
        <v>巴　　美雪</v>
      </c>
      <c r="X126" s="155" t="str">
        <f>VLOOKUP(V126,'マスター (2)'!$B$3:$E$200,2,FALSE)</f>
        <v>六将</v>
      </c>
      <c r="Y126" s="155" t="str">
        <f t="shared" si="85"/>
        <v>o</v>
      </c>
      <c r="Z126" s="155" t="str">
        <f>VLOOKUP(V126,'マスター (2)'!$B$3:$E$200,4,FALSE)</f>
        <v>神奈川</v>
      </c>
      <c r="AJ126" s="146"/>
      <c r="AM126" s="164">
        <v>114</v>
      </c>
      <c r="AN126" s="120">
        <v>252</v>
      </c>
      <c r="AO126" s="155" t="str">
        <f>VLOOKUP(AN126,'マスター (2)'!$B$3:$E$200,3,FALSE)</f>
        <v>堀田　晴斗</v>
      </c>
      <c r="AP126" s="155" t="str">
        <f>VLOOKUP(AN126,'マスター (2)'!$B$3:$E$200,2,FALSE)</f>
        <v>副将</v>
      </c>
      <c r="AQ126" s="155" t="str">
        <f t="shared" si="51"/>
        <v>o</v>
      </c>
      <c r="AR126" s="155" t="str">
        <f>VLOOKUP(AN126,'マスター (2)'!$B$3:$E$200,4,FALSE)</f>
        <v>福岡</v>
      </c>
      <c r="BB126" s="149"/>
      <c r="BE126" s="102" t="str">
        <f t="shared" si="65"/>
        <v/>
      </c>
      <c r="BG126" t="str">
        <f t="shared" si="54"/>
        <v/>
      </c>
      <c r="BI126" t="str">
        <f t="shared" si="55"/>
        <v/>
      </c>
    </row>
    <row r="127" spans="1:71">
      <c r="C127" s="164">
        <v>115</v>
      </c>
      <c r="D127" s="120">
        <v>26</v>
      </c>
      <c r="E127" s="155" t="str">
        <f>VLOOKUP(D127,'マスター (2)'!$B$3:$E$200,3,FALSE)</f>
        <v>江口　小春</v>
      </c>
      <c r="F127" s="155" t="str">
        <f>VLOOKUP(D127,'マスター (2)'!$B$3:$E$200,2,FALSE)</f>
        <v>六将</v>
      </c>
      <c r="G127" s="155" t="str">
        <f t="shared" si="52"/>
        <v>o</v>
      </c>
      <c r="H127" s="155" t="str">
        <f>VLOOKUP(D127,'マスター (2)'!$B$3:$E$200,4,FALSE)</f>
        <v>岩手</v>
      </c>
      <c r="R127" s="143"/>
      <c r="U127" s="164">
        <v>115</v>
      </c>
      <c r="V127" s="120">
        <v>183</v>
      </c>
      <c r="W127" s="155" t="str">
        <f>VLOOKUP(V127,'マスター (2)'!$B$3:$E$200,3,FALSE)</f>
        <v>中辻　初菜</v>
      </c>
      <c r="X127" s="155" t="str">
        <f>VLOOKUP(V127,'マスター (2)'!$B$3:$E$200,2,FALSE)</f>
        <v>三将</v>
      </c>
      <c r="Y127" s="155" t="str">
        <f t="shared" si="85"/>
        <v>o</v>
      </c>
      <c r="Z127" s="155" t="str">
        <f>VLOOKUP(V127,'マスター (2)'!$B$3:$E$200,4,FALSE)</f>
        <v>三重</v>
      </c>
      <c r="AJ127" s="146"/>
      <c r="AM127" s="164">
        <v>115</v>
      </c>
      <c r="AN127" s="120">
        <v>212</v>
      </c>
      <c r="AO127" s="155" t="str">
        <f>VLOOKUP(AN127,'マスター (2)'!$B$3:$E$200,3,FALSE)</f>
        <v>中西　美緒</v>
      </c>
      <c r="AP127" s="155" t="str">
        <f>VLOOKUP(AN127,'マスター (2)'!$B$3:$E$200,2,FALSE)</f>
        <v>副将</v>
      </c>
      <c r="AQ127" s="155" t="str">
        <f t="shared" si="51"/>
        <v>o</v>
      </c>
      <c r="AR127" s="155" t="str">
        <f>VLOOKUP(AN127,'マスター (2)'!$B$3:$E$200,4,FALSE)</f>
        <v>大阪</v>
      </c>
      <c r="BB127" s="149"/>
      <c r="BE127" s="102" t="str">
        <f t="shared" si="65"/>
        <v/>
      </c>
      <c r="BG127" t="str">
        <f t="shared" si="54"/>
        <v/>
      </c>
      <c r="BI127" t="str">
        <f t="shared" si="55"/>
        <v/>
      </c>
    </row>
    <row r="128" spans="1:71">
      <c r="R128" s="143"/>
      <c r="AJ128" s="146"/>
      <c r="BB128" s="149"/>
      <c r="BE128" s="102" t="str">
        <f t="shared" si="65"/>
        <v/>
      </c>
      <c r="BG128" t="str">
        <f t="shared" si="54"/>
        <v/>
      </c>
      <c r="BI128" t="str">
        <f t="shared" si="55"/>
        <v/>
      </c>
    </row>
    <row r="129" spans="18:61">
      <c r="R129" s="143"/>
      <c r="AJ129" s="146"/>
      <c r="BB129" s="149"/>
      <c r="BE129" s="102" t="str">
        <f t="shared" si="65"/>
        <v/>
      </c>
      <c r="BG129" t="str">
        <f t="shared" si="54"/>
        <v/>
      </c>
      <c r="BI129" t="str">
        <f t="shared" si="55"/>
        <v/>
      </c>
    </row>
    <row r="130" spans="18:61">
      <c r="R130" s="143"/>
      <c r="AJ130" s="146"/>
      <c r="BB130" s="149"/>
      <c r="BE130" s="102" t="str">
        <f t="shared" si="65"/>
        <v/>
      </c>
      <c r="BG130" t="str">
        <f t="shared" si="54"/>
        <v/>
      </c>
      <c r="BI130" t="str">
        <f t="shared" si="55"/>
        <v/>
      </c>
    </row>
    <row r="131" spans="18:61">
      <c r="R131" s="143"/>
      <c r="AJ131" s="146"/>
      <c r="BB131" s="149"/>
      <c r="BE131" s="102" t="str">
        <f t="shared" si="65"/>
        <v/>
      </c>
      <c r="BG131" t="str">
        <f t="shared" ref="BG131:BG132" si="86">IF(AE131&gt;0,AD131,IF(AF131&gt;0,AG131,""))</f>
        <v/>
      </c>
      <c r="BI131" t="str">
        <f t="shared" ref="BI131:BI132" si="87">IF(AW131&gt;0,AV131,IF(AX131&gt;0,AY131,""))</f>
        <v/>
      </c>
    </row>
    <row r="132" spans="18:61">
      <c r="R132" s="143"/>
      <c r="AJ132" s="146"/>
      <c r="BB132" s="149"/>
      <c r="BE132" s="102" t="str">
        <f t="shared" si="65"/>
        <v/>
      </c>
      <c r="BG132" t="str">
        <f t="shared" si="86"/>
        <v/>
      </c>
      <c r="BI132" t="str">
        <f t="shared" si="87"/>
        <v/>
      </c>
    </row>
  </sheetData>
  <mergeCells count="198">
    <mergeCell ref="AL107:AL111"/>
    <mergeCell ref="AM107:AM111"/>
    <mergeCell ref="AK102:AK106"/>
    <mergeCell ref="AL102:AL106"/>
    <mergeCell ref="AM102:AM106"/>
    <mergeCell ref="A107:A111"/>
    <mergeCell ref="B107:B111"/>
    <mergeCell ref="C107:C111"/>
    <mergeCell ref="S107:S111"/>
    <mergeCell ref="T107:T111"/>
    <mergeCell ref="U107:U111"/>
    <mergeCell ref="AK107:AK111"/>
    <mergeCell ref="A102:A106"/>
    <mergeCell ref="B102:B106"/>
    <mergeCell ref="C102:C106"/>
    <mergeCell ref="S102:S106"/>
    <mergeCell ref="T102:T106"/>
    <mergeCell ref="U102:U106"/>
    <mergeCell ref="A97:A101"/>
    <mergeCell ref="B97:B101"/>
    <mergeCell ref="C97:C101"/>
    <mergeCell ref="S97:S101"/>
    <mergeCell ref="T97:T101"/>
    <mergeCell ref="U97:U101"/>
    <mergeCell ref="AK97:AK101"/>
    <mergeCell ref="AL97:AL101"/>
    <mergeCell ref="AM97:AM101"/>
    <mergeCell ref="A92:A96"/>
    <mergeCell ref="B92:B96"/>
    <mergeCell ref="C92:C96"/>
    <mergeCell ref="S92:S96"/>
    <mergeCell ref="T92:T96"/>
    <mergeCell ref="U92:U96"/>
    <mergeCell ref="AK92:AK96"/>
    <mergeCell ref="AL92:AL96"/>
    <mergeCell ref="AM92:AM96"/>
    <mergeCell ref="AK82:AK86"/>
    <mergeCell ref="AL82:AL86"/>
    <mergeCell ref="AM82:AM86"/>
    <mergeCell ref="A87:A91"/>
    <mergeCell ref="B87:B91"/>
    <mergeCell ref="C87:C91"/>
    <mergeCell ref="S87:S91"/>
    <mergeCell ref="T87:T91"/>
    <mergeCell ref="U87:U91"/>
    <mergeCell ref="AK87:AK91"/>
    <mergeCell ref="A82:A86"/>
    <mergeCell ref="B82:B86"/>
    <mergeCell ref="C82:C86"/>
    <mergeCell ref="S82:S86"/>
    <mergeCell ref="T82:T86"/>
    <mergeCell ref="U82:U86"/>
    <mergeCell ref="AL87:AL91"/>
    <mergeCell ref="AM87:AM91"/>
    <mergeCell ref="A77:A81"/>
    <mergeCell ref="B77:B81"/>
    <mergeCell ref="C77:C81"/>
    <mergeCell ref="S77:S81"/>
    <mergeCell ref="T77:T81"/>
    <mergeCell ref="U77:U81"/>
    <mergeCell ref="AK77:AK81"/>
    <mergeCell ref="AL77:AL81"/>
    <mergeCell ref="AM77:AM81"/>
    <mergeCell ref="A72:A76"/>
    <mergeCell ref="B72:B76"/>
    <mergeCell ref="C72:C76"/>
    <mergeCell ref="S72:S76"/>
    <mergeCell ref="T72:T76"/>
    <mergeCell ref="U72:U76"/>
    <mergeCell ref="AK72:AK76"/>
    <mergeCell ref="AL72:AL76"/>
    <mergeCell ref="AM72:AM76"/>
    <mergeCell ref="AK62:AK66"/>
    <mergeCell ref="AL62:AL66"/>
    <mergeCell ref="AM62:AM66"/>
    <mergeCell ref="A67:A71"/>
    <mergeCell ref="B67:B71"/>
    <mergeCell ref="C67:C71"/>
    <mergeCell ref="S67:S71"/>
    <mergeCell ref="T67:T71"/>
    <mergeCell ref="U67:U71"/>
    <mergeCell ref="AK67:AK71"/>
    <mergeCell ref="A62:A66"/>
    <mergeCell ref="B62:B66"/>
    <mergeCell ref="C62:C66"/>
    <mergeCell ref="S62:S66"/>
    <mergeCell ref="T62:T66"/>
    <mergeCell ref="U62:U66"/>
    <mergeCell ref="AL67:AL71"/>
    <mergeCell ref="AM67:AM71"/>
    <mergeCell ref="A57:A61"/>
    <mergeCell ref="B57:B61"/>
    <mergeCell ref="C57:C61"/>
    <mergeCell ref="S57:S61"/>
    <mergeCell ref="T57:T61"/>
    <mergeCell ref="U57:U61"/>
    <mergeCell ref="AK57:AK61"/>
    <mergeCell ref="AL57:AL61"/>
    <mergeCell ref="AM57:AM61"/>
    <mergeCell ref="A52:A56"/>
    <mergeCell ref="B52:B56"/>
    <mergeCell ref="C52:C56"/>
    <mergeCell ref="S52:S56"/>
    <mergeCell ref="T52:T56"/>
    <mergeCell ref="U52:U56"/>
    <mergeCell ref="AK52:AK56"/>
    <mergeCell ref="AL52:AL56"/>
    <mergeCell ref="AM52:AM56"/>
    <mergeCell ref="AK42:AK46"/>
    <mergeCell ref="AL42:AL46"/>
    <mergeCell ref="AM42:AM46"/>
    <mergeCell ref="A47:A51"/>
    <mergeCell ref="B47:B51"/>
    <mergeCell ref="C47:C51"/>
    <mergeCell ref="S47:S51"/>
    <mergeCell ref="T47:T51"/>
    <mergeCell ref="U47:U51"/>
    <mergeCell ref="AK47:AK51"/>
    <mergeCell ref="A42:A46"/>
    <mergeCell ref="B42:B46"/>
    <mergeCell ref="C42:C46"/>
    <mergeCell ref="S42:S46"/>
    <mergeCell ref="T42:T46"/>
    <mergeCell ref="U42:U46"/>
    <mergeCell ref="AL47:AL51"/>
    <mergeCell ref="AM47:AM51"/>
    <mergeCell ref="A37:A41"/>
    <mergeCell ref="B37:B41"/>
    <mergeCell ref="C37:C41"/>
    <mergeCell ref="S37:S41"/>
    <mergeCell ref="T37:T41"/>
    <mergeCell ref="U37:U41"/>
    <mergeCell ref="AK37:AK41"/>
    <mergeCell ref="AL37:AL41"/>
    <mergeCell ref="AM37:AM41"/>
    <mergeCell ref="A32:A36"/>
    <mergeCell ref="B32:B36"/>
    <mergeCell ref="C32:C36"/>
    <mergeCell ref="S32:S36"/>
    <mergeCell ref="T32:T36"/>
    <mergeCell ref="U32:U36"/>
    <mergeCell ref="AK32:AK36"/>
    <mergeCell ref="AL32:AL36"/>
    <mergeCell ref="AM32:AM36"/>
    <mergeCell ref="AK22:AK26"/>
    <mergeCell ref="AL22:AL26"/>
    <mergeCell ref="AM22:AM26"/>
    <mergeCell ref="A27:A31"/>
    <mergeCell ref="B27:B31"/>
    <mergeCell ref="C27:C31"/>
    <mergeCell ref="S27:S31"/>
    <mergeCell ref="T27:T31"/>
    <mergeCell ref="U27:U31"/>
    <mergeCell ref="AK27:AK31"/>
    <mergeCell ref="A22:A26"/>
    <mergeCell ref="B22:B26"/>
    <mergeCell ref="C22:C26"/>
    <mergeCell ref="S22:S26"/>
    <mergeCell ref="T22:T26"/>
    <mergeCell ref="U22:U26"/>
    <mergeCell ref="AL27:AL31"/>
    <mergeCell ref="AM27:AM31"/>
    <mergeCell ref="A17:A21"/>
    <mergeCell ref="B17:B21"/>
    <mergeCell ref="C17:C21"/>
    <mergeCell ref="S17:S21"/>
    <mergeCell ref="T17:T21"/>
    <mergeCell ref="U17:U21"/>
    <mergeCell ref="AK17:AK21"/>
    <mergeCell ref="AL17:AL21"/>
    <mergeCell ref="AM17:AM21"/>
    <mergeCell ref="A12:A16"/>
    <mergeCell ref="B12:B16"/>
    <mergeCell ref="C12:C16"/>
    <mergeCell ref="S12:S16"/>
    <mergeCell ref="T12:T16"/>
    <mergeCell ref="U12:U16"/>
    <mergeCell ref="AK12:AK16"/>
    <mergeCell ref="AL12:AL16"/>
    <mergeCell ref="AM12:AM16"/>
    <mergeCell ref="AK2:AK6"/>
    <mergeCell ref="AL2:AL6"/>
    <mergeCell ref="AM2:AM6"/>
    <mergeCell ref="A7:A11"/>
    <mergeCell ref="B7:B11"/>
    <mergeCell ref="C7:C11"/>
    <mergeCell ref="S7:S11"/>
    <mergeCell ref="T7:T11"/>
    <mergeCell ref="U7:U11"/>
    <mergeCell ref="AK7:AK11"/>
    <mergeCell ref="A2:A6"/>
    <mergeCell ref="B2:B6"/>
    <mergeCell ref="C2:C6"/>
    <mergeCell ref="S2:S6"/>
    <mergeCell ref="T2:T6"/>
    <mergeCell ref="U2:U6"/>
    <mergeCell ref="AL7:AL11"/>
    <mergeCell ref="AM7:AM11"/>
  </mergeCells>
  <phoneticPr fontId="1"/>
  <conditionalFormatting sqref="BE1:BK1048576">
    <cfRule type="expression" dxfId="52" priority="3">
      <formula>$BK1=3</formula>
    </cfRule>
    <cfRule type="expression" dxfId="51" priority="4">
      <formula>$BK1=2</formula>
    </cfRule>
  </conditionalFormatting>
  <conditionalFormatting sqref="BM122:BM123">
    <cfRule type="expression" dxfId="50" priority="1">
      <formula>$BK122=3</formula>
    </cfRule>
    <cfRule type="expression" dxfId="49" priority="2">
      <formula>$BK122=2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D1F7-1681-45F6-86F3-415F2D50E3F4}">
  <sheetPr>
    <tabColor rgb="FF7030A0"/>
  </sheetPr>
  <dimension ref="A1:N184"/>
  <sheetViews>
    <sheetView topLeftCell="J1" zoomScaleNormal="100" workbookViewId="0">
      <selection activeCell="AA1" sqref="AA1"/>
    </sheetView>
  </sheetViews>
  <sheetFormatPr baseColWidth="10" defaultColWidth="8.6640625" defaultRowHeight="20"/>
  <cols>
    <col min="1" max="1" width="8.6640625" style="102"/>
    <col min="2" max="2" width="8.6640625" style="99"/>
    <col min="3" max="3" width="8.6640625" style="141"/>
    <col min="4" max="4" width="21.6640625" style="142" customWidth="1"/>
    <col min="5" max="6" width="8.6640625" style="102"/>
    <col min="7" max="7" width="8.6640625" style="103"/>
    <col min="8" max="8" width="21.6640625" style="104" customWidth="1"/>
    <col min="9" max="10" width="8.6640625" style="102"/>
    <col min="11" max="11" width="6.5" style="102" customWidth="1"/>
    <col min="12" max="12" width="8.6640625" style="102"/>
    <col min="13" max="13" width="19" style="102" customWidth="1"/>
    <col min="14" max="16384" width="8.6640625" style="102"/>
  </cols>
  <sheetData>
    <row r="1" spans="2:14">
      <c r="B1" s="99" t="s">
        <v>323</v>
      </c>
      <c r="C1" s="100" t="s">
        <v>324</v>
      </c>
      <c r="D1" s="101" t="s">
        <v>325</v>
      </c>
    </row>
    <row r="2" spans="2:14">
      <c r="C2" s="105">
        <v>1</v>
      </c>
      <c r="D2" s="106" t="s">
        <v>326</v>
      </c>
      <c r="H2" s="107"/>
      <c r="L2" s="108" t="s">
        <v>327</v>
      </c>
    </row>
    <row r="3" spans="2:14" ht="21" thickBot="1">
      <c r="B3" s="109">
        <v>11</v>
      </c>
      <c r="C3" s="110" t="s">
        <v>317</v>
      </c>
      <c r="D3" s="111" t="s">
        <v>328</v>
      </c>
      <c r="E3" s="106" t="s">
        <v>326</v>
      </c>
      <c r="G3" s="112">
        <v>1</v>
      </c>
      <c r="H3" s="113" t="s">
        <v>326</v>
      </c>
      <c r="K3" s="114"/>
      <c r="L3" s="115" t="s">
        <v>329</v>
      </c>
      <c r="M3" s="114"/>
    </row>
    <row r="4" spans="2:14">
      <c r="B4" s="109">
        <v>12</v>
      </c>
      <c r="C4" s="110" t="s">
        <v>194</v>
      </c>
      <c r="D4" s="111" t="s">
        <v>330</v>
      </c>
      <c r="E4" s="106" t="s">
        <v>326</v>
      </c>
      <c r="G4" s="112">
        <v>2</v>
      </c>
      <c r="H4" s="113" t="s">
        <v>331</v>
      </c>
      <c r="K4" s="116" t="s">
        <v>161</v>
      </c>
      <c r="L4" s="117">
        <v>11</v>
      </c>
      <c r="M4" s="118" t="str">
        <f>VLOOKUP(L4,マスター!$G:$H,2,FALSE)</f>
        <v>神奈川</v>
      </c>
      <c r="N4" s="102" t="str">
        <f>IF(COUNTIF($L:$L,L2)&gt;1,"重複","o")</f>
        <v>o</v>
      </c>
    </row>
    <row r="5" spans="2:14">
      <c r="B5" s="109">
        <v>13</v>
      </c>
      <c r="C5" s="110" t="s">
        <v>314</v>
      </c>
      <c r="D5" s="111" t="s">
        <v>332</v>
      </c>
      <c r="E5" s="106" t="s">
        <v>326</v>
      </c>
      <c r="G5" s="112">
        <v>3</v>
      </c>
      <c r="H5" s="113" t="s">
        <v>333</v>
      </c>
      <c r="K5" s="119" t="s">
        <v>162</v>
      </c>
      <c r="L5" s="120">
        <v>13</v>
      </c>
      <c r="M5" s="121" t="str">
        <f>VLOOKUP(L5,マスター!$G:$H,2,FALSE)</f>
        <v>長野</v>
      </c>
      <c r="N5" s="102" t="str">
        <f t="shared" ref="N5:N28" si="0">IF(COUNTIF($L:$L,L3)&gt;1,"重複","o")</f>
        <v>o</v>
      </c>
    </row>
    <row r="6" spans="2:14">
      <c r="B6" s="109">
        <v>14</v>
      </c>
      <c r="C6" s="110" t="s">
        <v>312</v>
      </c>
      <c r="D6" s="122" t="s">
        <v>334</v>
      </c>
      <c r="E6" s="106" t="s">
        <v>326</v>
      </c>
      <c r="G6" s="123">
        <v>4</v>
      </c>
      <c r="H6" s="124" t="s">
        <v>335</v>
      </c>
      <c r="K6" s="119" t="s">
        <v>336</v>
      </c>
      <c r="L6" s="120">
        <v>10</v>
      </c>
      <c r="M6" s="121" t="str">
        <f>VLOOKUP(L6,マスター!$G:$H,2,FALSE)</f>
        <v>東京</v>
      </c>
      <c r="N6" s="102" t="str">
        <f t="shared" si="0"/>
        <v>o</v>
      </c>
    </row>
    <row r="7" spans="2:14" ht="21" thickBot="1">
      <c r="B7" s="109">
        <v>15</v>
      </c>
      <c r="C7" s="110" t="s">
        <v>315</v>
      </c>
      <c r="D7" s="122" t="s">
        <v>337</v>
      </c>
      <c r="E7" s="106" t="s">
        <v>326</v>
      </c>
      <c r="G7" s="123">
        <v>5</v>
      </c>
      <c r="H7" s="124" t="s">
        <v>338</v>
      </c>
      <c r="K7" s="125" t="s">
        <v>339</v>
      </c>
      <c r="L7" s="126">
        <v>12</v>
      </c>
      <c r="M7" s="127" t="str">
        <f>VLOOKUP(L7,マスター!$G:$H,2,FALSE)</f>
        <v>山梨</v>
      </c>
      <c r="N7" s="102" t="str">
        <f t="shared" si="0"/>
        <v>o</v>
      </c>
    </row>
    <row r="8" spans="2:14">
      <c r="B8" s="109">
        <v>16</v>
      </c>
      <c r="C8" s="110" t="s">
        <v>340</v>
      </c>
      <c r="D8" s="122" t="s">
        <v>341</v>
      </c>
      <c r="E8" s="106" t="s">
        <v>326</v>
      </c>
      <c r="G8" s="123">
        <v>6</v>
      </c>
      <c r="H8" s="124" t="s">
        <v>342</v>
      </c>
      <c r="K8" s="116" t="s">
        <v>343</v>
      </c>
      <c r="L8" s="117">
        <v>25</v>
      </c>
      <c r="M8" s="118" t="str">
        <f>VLOOKUP(L8,マスター!$G:$H,2,FALSE)</f>
        <v>福岡</v>
      </c>
      <c r="N8" s="102" t="str">
        <f t="shared" si="0"/>
        <v>o</v>
      </c>
    </row>
    <row r="9" spans="2:14">
      <c r="B9" s="109">
        <v>17</v>
      </c>
      <c r="C9" s="110" t="s">
        <v>344</v>
      </c>
      <c r="D9" s="111" t="s">
        <v>345</v>
      </c>
      <c r="E9" s="106" t="s">
        <v>326</v>
      </c>
      <c r="G9" s="123">
        <v>7</v>
      </c>
      <c r="H9" s="124" t="s">
        <v>346</v>
      </c>
      <c r="K9" s="119" t="s">
        <v>347</v>
      </c>
      <c r="L9" s="120">
        <v>18</v>
      </c>
      <c r="M9" s="121" t="str">
        <f>VLOOKUP(L9,マスター!$G:$H,2,FALSE)</f>
        <v>三重</v>
      </c>
      <c r="N9" s="102" t="str">
        <f t="shared" si="0"/>
        <v>o</v>
      </c>
    </row>
    <row r="10" spans="2:14">
      <c r="C10" s="105">
        <v>2</v>
      </c>
      <c r="D10" s="106" t="s">
        <v>331</v>
      </c>
      <c r="G10" s="123">
        <v>8</v>
      </c>
      <c r="H10" s="124" t="s">
        <v>348</v>
      </c>
      <c r="K10" s="119" t="s">
        <v>163</v>
      </c>
      <c r="L10" s="120">
        <v>14</v>
      </c>
      <c r="M10" s="121" t="str">
        <f>VLOOKUP(L10,マスター!$G:$H,2,FALSE)</f>
        <v>石川</v>
      </c>
      <c r="N10" s="102" t="str">
        <f t="shared" si="0"/>
        <v>o</v>
      </c>
    </row>
    <row r="11" spans="2:14" ht="21" thickBot="1">
      <c r="B11" s="109">
        <v>21</v>
      </c>
      <c r="C11" s="110" t="s">
        <v>317</v>
      </c>
      <c r="D11" s="111" t="s">
        <v>349</v>
      </c>
      <c r="E11" s="106" t="s">
        <v>331</v>
      </c>
      <c r="G11" s="123">
        <v>9</v>
      </c>
      <c r="H11" s="124" t="s">
        <v>350</v>
      </c>
      <c r="K11" s="125" t="s">
        <v>164</v>
      </c>
      <c r="L11" s="126">
        <v>20</v>
      </c>
      <c r="M11" s="127" t="str">
        <f>VLOOKUP(L11,マスター!$G:$H,2,FALSE)</f>
        <v>京都</v>
      </c>
      <c r="N11" s="102" t="str">
        <f t="shared" si="0"/>
        <v>o</v>
      </c>
    </row>
    <row r="12" spans="2:14">
      <c r="B12" s="109">
        <v>22</v>
      </c>
      <c r="C12" s="110" t="s">
        <v>194</v>
      </c>
      <c r="D12" s="111" t="s">
        <v>351</v>
      </c>
      <c r="E12" s="106" t="s">
        <v>331</v>
      </c>
      <c r="G12" s="123">
        <v>10</v>
      </c>
      <c r="H12" s="124" t="s">
        <v>352</v>
      </c>
      <c r="K12" s="116" t="s">
        <v>353</v>
      </c>
      <c r="L12" s="117">
        <v>6</v>
      </c>
      <c r="M12" s="118" t="str">
        <f>VLOOKUP(L12,マスター!$G:$H,2,FALSE)</f>
        <v>栃木</v>
      </c>
      <c r="N12" s="102" t="str">
        <f t="shared" si="0"/>
        <v>o</v>
      </c>
    </row>
    <row r="13" spans="2:14">
      <c r="B13" s="109">
        <v>23</v>
      </c>
      <c r="C13" s="110" t="s">
        <v>314</v>
      </c>
      <c r="D13" s="111" t="s">
        <v>354</v>
      </c>
      <c r="E13" s="106" t="s">
        <v>331</v>
      </c>
      <c r="G13" s="123">
        <v>11</v>
      </c>
      <c r="H13" s="124" t="s">
        <v>355</v>
      </c>
      <c r="K13" s="119" t="s">
        <v>356</v>
      </c>
      <c r="L13" s="120">
        <v>21</v>
      </c>
      <c r="M13" s="121" t="str">
        <f>VLOOKUP(L13,マスター!$G:$H,2,FALSE)</f>
        <v>大阪</v>
      </c>
      <c r="N13" s="102" t="str">
        <f t="shared" si="0"/>
        <v>o</v>
      </c>
    </row>
    <row r="14" spans="2:14">
      <c r="C14" s="105">
        <v>3</v>
      </c>
      <c r="D14" s="106" t="s">
        <v>333</v>
      </c>
      <c r="E14" s="106" t="s">
        <v>333</v>
      </c>
      <c r="G14" s="123">
        <v>12</v>
      </c>
      <c r="H14" s="124" t="s">
        <v>357</v>
      </c>
      <c r="K14" s="119" t="s">
        <v>358</v>
      </c>
      <c r="L14" s="120">
        <v>15</v>
      </c>
      <c r="M14" s="121" t="str">
        <f>VLOOKUP(L14,マスター!$G:$H,2,FALSE)</f>
        <v>福井</v>
      </c>
      <c r="N14" s="102" t="str">
        <f t="shared" si="0"/>
        <v>o</v>
      </c>
    </row>
    <row r="15" spans="2:14" ht="21" thickBot="1">
      <c r="B15" s="109">
        <v>31</v>
      </c>
      <c r="C15" s="110" t="s">
        <v>317</v>
      </c>
      <c r="D15" s="111" t="s">
        <v>20</v>
      </c>
      <c r="E15" s="106" t="s">
        <v>333</v>
      </c>
      <c r="G15" s="123">
        <v>13</v>
      </c>
      <c r="H15" s="124" t="s">
        <v>359</v>
      </c>
      <c r="K15" s="125" t="s">
        <v>360</v>
      </c>
      <c r="L15" s="126">
        <v>7</v>
      </c>
      <c r="M15" s="127" t="str">
        <f>VLOOKUP(L15,マスター!$G:$H,2,FALSE)</f>
        <v>群馬</v>
      </c>
      <c r="N15" s="102" t="str">
        <f t="shared" si="0"/>
        <v>o</v>
      </c>
    </row>
    <row r="16" spans="2:14">
      <c r="B16" s="109">
        <v>32</v>
      </c>
      <c r="C16" s="110" t="s">
        <v>194</v>
      </c>
      <c r="D16" s="111" t="s">
        <v>361</v>
      </c>
      <c r="E16" s="106" t="s">
        <v>333</v>
      </c>
      <c r="G16" s="123">
        <v>14</v>
      </c>
      <c r="H16" s="124" t="s">
        <v>362</v>
      </c>
      <c r="K16" s="116" t="s">
        <v>363</v>
      </c>
      <c r="L16" s="117">
        <v>19</v>
      </c>
      <c r="M16" s="118" t="str">
        <f>VLOOKUP(L16,マスター!$G:$H,2,FALSE)</f>
        <v>滋賀</v>
      </c>
      <c r="N16" s="102" t="str">
        <f t="shared" si="0"/>
        <v>o</v>
      </c>
    </row>
    <row r="17" spans="2:14">
      <c r="B17" s="109">
        <v>33</v>
      </c>
      <c r="C17" s="110" t="s">
        <v>314</v>
      </c>
      <c r="D17" s="111" t="s">
        <v>24</v>
      </c>
      <c r="E17" s="106" t="s">
        <v>333</v>
      </c>
      <c r="G17" s="123">
        <v>15</v>
      </c>
      <c r="H17" s="124" t="s">
        <v>364</v>
      </c>
      <c r="K17" s="119" t="s">
        <v>365</v>
      </c>
      <c r="L17" s="120">
        <v>16</v>
      </c>
      <c r="M17" s="121" t="str">
        <f>VLOOKUP(L17,マスター!$G:$H,2,FALSE)</f>
        <v>静岡</v>
      </c>
      <c r="N17" s="102" t="str">
        <f t="shared" si="0"/>
        <v>o</v>
      </c>
    </row>
    <row r="18" spans="2:14">
      <c r="B18" s="109">
        <v>34</v>
      </c>
      <c r="C18" s="110" t="s">
        <v>312</v>
      </c>
      <c r="D18" s="111" t="s">
        <v>25</v>
      </c>
      <c r="E18" s="106" t="s">
        <v>333</v>
      </c>
      <c r="G18" s="123">
        <v>16</v>
      </c>
      <c r="H18" s="128" t="s">
        <v>366</v>
      </c>
      <c r="K18" s="119" t="s">
        <v>367</v>
      </c>
      <c r="L18" s="120">
        <v>2</v>
      </c>
      <c r="M18" s="121" t="str">
        <f>VLOOKUP(L18,マスター!$G:$H,2,FALSE)</f>
        <v>秋田</v>
      </c>
      <c r="N18" s="102" t="str">
        <f t="shared" si="0"/>
        <v>o</v>
      </c>
    </row>
    <row r="19" spans="2:14" ht="21" thickBot="1">
      <c r="B19" s="109">
        <v>35</v>
      </c>
      <c r="C19" s="110" t="s">
        <v>315</v>
      </c>
      <c r="D19" s="111" t="s">
        <v>368</v>
      </c>
      <c r="E19" s="106" t="s">
        <v>333</v>
      </c>
      <c r="G19" s="123">
        <v>17</v>
      </c>
      <c r="H19" s="129" t="s">
        <v>369</v>
      </c>
      <c r="K19" s="125" t="s">
        <v>370</v>
      </c>
      <c r="L19" s="126">
        <v>17</v>
      </c>
      <c r="M19" s="127" t="str">
        <f>VLOOKUP(L19,マスター!$G:$H,2,FALSE)</f>
        <v>愛知</v>
      </c>
      <c r="N19" s="102" t="str">
        <f t="shared" si="0"/>
        <v>o</v>
      </c>
    </row>
    <row r="20" spans="2:14">
      <c r="B20" s="109">
        <v>36</v>
      </c>
      <c r="C20" s="110" t="s">
        <v>340</v>
      </c>
      <c r="D20" s="111" t="s">
        <v>371</v>
      </c>
      <c r="E20" s="106" t="s">
        <v>333</v>
      </c>
      <c r="G20" s="123">
        <v>18</v>
      </c>
      <c r="H20" s="129" t="s">
        <v>372</v>
      </c>
      <c r="K20" s="116" t="s">
        <v>373</v>
      </c>
      <c r="L20" s="117">
        <v>5</v>
      </c>
      <c r="M20" s="118" t="str">
        <f>VLOOKUP(L20,マスター!$G:$H,2,FALSE)</f>
        <v>茨城</v>
      </c>
      <c r="N20" s="102" t="str">
        <f t="shared" si="0"/>
        <v>o</v>
      </c>
    </row>
    <row r="21" spans="2:14">
      <c r="C21" s="105">
        <v>4</v>
      </c>
      <c r="D21" s="106" t="s">
        <v>374</v>
      </c>
      <c r="E21" s="106" t="s">
        <v>374</v>
      </c>
      <c r="G21" s="123">
        <v>19</v>
      </c>
      <c r="H21" s="129" t="s">
        <v>375</v>
      </c>
      <c r="K21" s="119" t="s">
        <v>376</v>
      </c>
      <c r="L21" s="120">
        <v>3</v>
      </c>
      <c r="M21" s="121" t="str">
        <f>VLOOKUP(L21,マスター!$G:$H,2,FALSE)</f>
        <v>宮城</v>
      </c>
      <c r="N21" s="102" t="str">
        <f t="shared" si="0"/>
        <v>o</v>
      </c>
    </row>
    <row r="22" spans="2:14" ht="21" thickBot="1">
      <c r="B22" s="109">
        <v>41</v>
      </c>
      <c r="C22" s="110" t="s">
        <v>317</v>
      </c>
      <c r="D22" s="111" t="s">
        <v>322</v>
      </c>
      <c r="E22" s="106" t="s">
        <v>374</v>
      </c>
      <c r="G22" s="123">
        <v>20</v>
      </c>
      <c r="H22" s="129" t="s">
        <v>377</v>
      </c>
      <c r="K22" s="125" t="s">
        <v>378</v>
      </c>
      <c r="L22" s="126">
        <v>23</v>
      </c>
      <c r="M22" s="127" t="str">
        <f>VLOOKUP(L22,マスター!$G:$H,2,FALSE)</f>
        <v>島根</v>
      </c>
      <c r="N22" s="102" t="str">
        <f t="shared" si="0"/>
        <v>o</v>
      </c>
    </row>
    <row r="23" spans="2:14">
      <c r="B23" s="109">
        <v>42</v>
      </c>
      <c r="C23" s="110" t="s">
        <v>194</v>
      </c>
      <c r="D23" s="111" t="s">
        <v>379</v>
      </c>
      <c r="E23" s="106" t="s">
        <v>374</v>
      </c>
      <c r="G23" s="123">
        <v>21</v>
      </c>
      <c r="H23" s="129" t="s">
        <v>380</v>
      </c>
      <c r="K23" s="116" t="s">
        <v>381</v>
      </c>
      <c r="L23" s="117">
        <v>8</v>
      </c>
      <c r="M23" s="118" t="str">
        <f>VLOOKUP(L23,マスター!$G:$H,2,FALSE)</f>
        <v>埼玉</v>
      </c>
      <c r="N23" s="102" t="str">
        <f t="shared" si="0"/>
        <v>o</v>
      </c>
    </row>
    <row r="24" spans="2:14">
      <c r="B24" s="109">
        <v>43</v>
      </c>
      <c r="C24" s="110" t="s">
        <v>314</v>
      </c>
      <c r="D24" s="111" t="s">
        <v>382</v>
      </c>
      <c r="E24" s="106" t="s">
        <v>374</v>
      </c>
      <c r="G24" s="123">
        <v>22</v>
      </c>
      <c r="H24" s="129" t="s">
        <v>383</v>
      </c>
      <c r="K24" s="119" t="s">
        <v>384</v>
      </c>
      <c r="L24" s="120">
        <v>4</v>
      </c>
      <c r="M24" s="121" t="str">
        <f>VLOOKUP(L24,マスター!$G:$H,2,FALSE)</f>
        <v>山形</v>
      </c>
      <c r="N24" s="102" t="str">
        <f t="shared" si="0"/>
        <v>o</v>
      </c>
    </row>
    <row r="25" spans="2:14" ht="21" thickBot="1">
      <c r="B25" s="109">
        <v>44</v>
      </c>
      <c r="C25" s="110" t="s">
        <v>312</v>
      </c>
      <c r="D25" s="111" t="s">
        <v>385</v>
      </c>
      <c r="E25" s="106" t="s">
        <v>374</v>
      </c>
      <c r="G25" s="123">
        <v>23</v>
      </c>
      <c r="H25" s="129" t="s">
        <v>386</v>
      </c>
      <c r="K25" s="125" t="s">
        <v>387</v>
      </c>
      <c r="L25" s="126">
        <v>24</v>
      </c>
      <c r="M25" s="127" t="str">
        <f>VLOOKUP(L25,マスター!$G:$H,2,FALSE)</f>
        <v>愛媛</v>
      </c>
      <c r="N25" s="102" t="str">
        <f t="shared" si="0"/>
        <v>o</v>
      </c>
    </row>
    <row r="26" spans="2:14">
      <c r="B26" s="109">
        <v>45</v>
      </c>
      <c r="C26" s="110" t="s">
        <v>315</v>
      </c>
      <c r="D26" s="111" t="s">
        <v>388</v>
      </c>
      <c r="E26" s="106" t="s">
        <v>374</v>
      </c>
      <c r="G26" s="123">
        <v>24</v>
      </c>
      <c r="H26" s="129" t="s">
        <v>389</v>
      </c>
      <c r="K26" s="116" t="s">
        <v>390</v>
      </c>
      <c r="L26" s="117">
        <v>9</v>
      </c>
      <c r="M26" s="118" t="str">
        <f>VLOOKUP(L26,マスター!$G:$H,2,FALSE)</f>
        <v>千葉</v>
      </c>
      <c r="N26" s="102" t="str">
        <f t="shared" si="0"/>
        <v>o</v>
      </c>
    </row>
    <row r="27" spans="2:14">
      <c r="C27" s="105">
        <v>5</v>
      </c>
      <c r="D27" s="106" t="s">
        <v>391</v>
      </c>
      <c r="E27" s="106" t="s">
        <v>391</v>
      </c>
      <c r="G27" s="123">
        <v>25</v>
      </c>
      <c r="H27" s="129" t="s">
        <v>392</v>
      </c>
      <c r="K27" s="119" t="s">
        <v>393</v>
      </c>
      <c r="L27" s="120">
        <v>22</v>
      </c>
      <c r="M27" s="121" t="str">
        <f>VLOOKUP(L27,マスター!$G:$H,2,FALSE)</f>
        <v>奈良</v>
      </c>
      <c r="N27" s="102" t="str">
        <f t="shared" si="0"/>
        <v>o</v>
      </c>
    </row>
    <row r="28" spans="2:14" ht="21" thickBot="1">
      <c r="B28" s="109">
        <v>51</v>
      </c>
      <c r="C28" s="110" t="s">
        <v>317</v>
      </c>
      <c r="D28" s="122" t="s">
        <v>32</v>
      </c>
      <c r="E28" s="106" t="s">
        <v>391</v>
      </c>
      <c r="K28" s="125" t="s">
        <v>394</v>
      </c>
      <c r="L28" s="126">
        <v>1</v>
      </c>
      <c r="M28" s="127" t="str">
        <f>VLOOKUP(L28,マスター!$G:$H,2,FALSE)</f>
        <v>北海道</v>
      </c>
      <c r="N28" s="102" t="str">
        <f t="shared" si="0"/>
        <v>o</v>
      </c>
    </row>
    <row r="29" spans="2:14">
      <c r="B29" s="109">
        <v>52</v>
      </c>
      <c r="C29" s="110" t="s">
        <v>194</v>
      </c>
      <c r="D29" s="111" t="s">
        <v>395</v>
      </c>
      <c r="E29" s="106" t="s">
        <v>391</v>
      </c>
    </row>
    <row r="30" spans="2:14">
      <c r="B30" s="109">
        <v>53</v>
      </c>
      <c r="C30" s="110" t="s">
        <v>314</v>
      </c>
      <c r="D30" s="111" t="s">
        <v>29</v>
      </c>
      <c r="E30" s="106" t="s">
        <v>391</v>
      </c>
    </row>
    <row r="31" spans="2:14">
      <c r="B31" s="109">
        <v>54</v>
      </c>
      <c r="C31" s="110" t="s">
        <v>312</v>
      </c>
      <c r="D31" s="111" t="s">
        <v>396</v>
      </c>
      <c r="E31" s="106" t="s">
        <v>391</v>
      </c>
    </row>
    <row r="32" spans="2:14">
      <c r="B32" s="109">
        <v>55</v>
      </c>
      <c r="C32" s="110" t="s">
        <v>315</v>
      </c>
      <c r="D32" s="111" t="s">
        <v>31</v>
      </c>
      <c r="E32" s="106" t="s">
        <v>391</v>
      </c>
    </row>
    <row r="33" spans="2:8">
      <c r="B33" s="109">
        <v>56</v>
      </c>
      <c r="C33" s="110" t="s">
        <v>340</v>
      </c>
      <c r="D33" s="122" t="s">
        <v>397</v>
      </c>
      <c r="E33" s="106" t="s">
        <v>391</v>
      </c>
    </row>
    <row r="34" spans="2:8">
      <c r="B34" s="109">
        <v>57</v>
      </c>
      <c r="C34" s="110" t="s">
        <v>344</v>
      </c>
      <c r="D34" s="111" t="s">
        <v>398</v>
      </c>
      <c r="E34" s="106" t="s">
        <v>391</v>
      </c>
    </row>
    <row r="35" spans="2:8">
      <c r="C35" s="105">
        <v>6</v>
      </c>
      <c r="D35" s="106" t="s">
        <v>399</v>
      </c>
      <c r="E35" s="106" t="s">
        <v>399</v>
      </c>
    </row>
    <row r="36" spans="2:8">
      <c r="B36" s="109">
        <v>61</v>
      </c>
      <c r="C36" s="110" t="s">
        <v>317</v>
      </c>
      <c r="D36" s="111" t="s">
        <v>320</v>
      </c>
      <c r="E36" s="106" t="s">
        <v>399</v>
      </c>
    </row>
    <row r="37" spans="2:8">
      <c r="B37" s="109">
        <v>62</v>
      </c>
      <c r="C37" s="110" t="s">
        <v>194</v>
      </c>
      <c r="D37" s="111" t="s">
        <v>400</v>
      </c>
      <c r="E37" s="106" t="s">
        <v>399</v>
      </c>
    </row>
    <row r="38" spans="2:8">
      <c r="B38" s="109">
        <v>63</v>
      </c>
      <c r="C38" s="110" t="s">
        <v>314</v>
      </c>
      <c r="D38" s="111" t="s">
        <v>401</v>
      </c>
      <c r="E38" s="106" t="s">
        <v>399</v>
      </c>
    </row>
    <row r="39" spans="2:8">
      <c r="B39" s="109">
        <v>64</v>
      </c>
      <c r="C39" s="110" t="s">
        <v>312</v>
      </c>
      <c r="D39" s="111" t="s">
        <v>39</v>
      </c>
      <c r="E39" s="106" t="s">
        <v>399</v>
      </c>
    </row>
    <row r="40" spans="2:8">
      <c r="B40" s="109">
        <v>65</v>
      </c>
      <c r="C40" s="110" t="s">
        <v>315</v>
      </c>
      <c r="D40" s="111" t="s">
        <v>402</v>
      </c>
      <c r="E40" s="106" t="s">
        <v>399</v>
      </c>
    </row>
    <row r="41" spans="2:8">
      <c r="B41" s="109">
        <v>66</v>
      </c>
      <c r="C41" s="110" t="s">
        <v>340</v>
      </c>
      <c r="D41" s="111" t="s">
        <v>403</v>
      </c>
      <c r="E41" s="106" t="s">
        <v>399</v>
      </c>
    </row>
    <row r="42" spans="2:8">
      <c r="B42" s="109">
        <v>67</v>
      </c>
      <c r="C42" s="110" t="s">
        <v>344</v>
      </c>
      <c r="D42" s="111" t="s">
        <v>404</v>
      </c>
      <c r="E42" s="106" t="s">
        <v>399</v>
      </c>
    </row>
    <row r="43" spans="2:8" ht="24">
      <c r="C43" s="130">
        <v>7</v>
      </c>
      <c r="D43" s="106" t="s">
        <v>405</v>
      </c>
      <c r="E43" s="106" t="s">
        <v>405</v>
      </c>
    </row>
    <row r="44" spans="2:8">
      <c r="B44" s="109">
        <v>71</v>
      </c>
      <c r="C44" s="110" t="s">
        <v>317</v>
      </c>
      <c r="D44" s="111" t="s">
        <v>45</v>
      </c>
      <c r="E44" s="106" t="s">
        <v>405</v>
      </c>
    </row>
    <row r="45" spans="2:8">
      <c r="B45" s="109">
        <v>72</v>
      </c>
      <c r="C45" s="110" t="s">
        <v>194</v>
      </c>
      <c r="D45" s="111" t="s">
        <v>406</v>
      </c>
      <c r="E45" s="106" t="s">
        <v>405</v>
      </c>
    </row>
    <row r="46" spans="2:8">
      <c r="B46" s="109">
        <v>73</v>
      </c>
      <c r="C46" s="110" t="s">
        <v>314</v>
      </c>
      <c r="D46" s="111" t="s">
        <v>48</v>
      </c>
      <c r="E46" s="106" t="s">
        <v>405</v>
      </c>
    </row>
    <row r="47" spans="2:8">
      <c r="B47" s="109">
        <v>74</v>
      </c>
      <c r="C47" s="110" t="s">
        <v>312</v>
      </c>
      <c r="D47" s="111" t="s">
        <v>407</v>
      </c>
      <c r="E47" s="106" t="s">
        <v>405</v>
      </c>
      <c r="H47" s="104" t="s">
        <v>408</v>
      </c>
    </row>
    <row r="48" spans="2:8">
      <c r="B48" s="109">
        <v>75</v>
      </c>
      <c r="C48" s="110" t="s">
        <v>315</v>
      </c>
      <c r="D48" s="111" t="s">
        <v>409</v>
      </c>
      <c r="E48" s="106" t="s">
        <v>405</v>
      </c>
    </row>
    <row r="49" spans="1:5">
      <c r="B49" s="109">
        <v>76</v>
      </c>
      <c r="C49" s="110" t="s">
        <v>340</v>
      </c>
      <c r="D49" s="111" t="s">
        <v>410</v>
      </c>
      <c r="E49" s="106" t="s">
        <v>405</v>
      </c>
    </row>
    <row r="50" spans="1:5">
      <c r="C50" s="105">
        <v>8</v>
      </c>
      <c r="D50" s="106" t="s">
        <v>411</v>
      </c>
      <c r="E50" s="106" t="s">
        <v>411</v>
      </c>
    </row>
    <row r="51" spans="1:5">
      <c r="A51" s="131"/>
      <c r="B51" s="132">
        <v>81</v>
      </c>
      <c r="C51" s="110" t="s">
        <v>317</v>
      </c>
      <c r="D51" s="111" t="s">
        <v>53</v>
      </c>
      <c r="E51" s="106" t="s">
        <v>411</v>
      </c>
    </row>
    <row r="52" spans="1:5">
      <c r="A52" s="131"/>
      <c r="B52" s="132">
        <v>82</v>
      </c>
      <c r="C52" s="110" t="s">
        <v>194</v>
      </c>
      <c r="D52" s="111" t="s">
        <v>412</v>
      </c>
      <c r="E52" s="106" t="s">
        <v>411</v>
      </c>
    </row>
    <row r="53" spans="1:5">
      <c r="A53" s="131"/>
      <c r="B53" s="132">
        <v>83</v>
      </c>
      <c r="C53" s="110" t="s">
        <v>314</v>
      </c>
      <c r="D53" s="111" t="s">
        <v>413</v>
      </c>
      <c r="E53" s="106" t="s">
        <v>411</v>
      </c>
    </row>
    <row r="54" spans="1:5">
      <c r="A54" s="131"/>
      <c r="B54" s="132">
        <v>84</v>
      </c>
      <c r="C54" s="110" t="s">
        <v>312</v>
      </c>
      <c r="D54" s="111" t="s">
        <v>414</v>
      </c>
      <c r="E54" s="106" t="s">
        <v>411</v>
      </c>
    </row>
    <row r="55" spans="1:5">
      <c r="A55" s="131"/>
      <c r="B55" s="132">
        <v>85</v>
      </c>
      <c r="C55" s="110" t="s">
        <v>315</v>
      </c>
      <c r="D55" s="122" t="s">
        <v>415</v>
      </c>
      <c r="E55" s="106" t="s">
        <v>411</v>
      </c>
    </row>
    <row r="56" spans="1:5">
      <c r="A56" s="131"/>
      <c r="B56" s="132">
        <v>86</v>
      </c>
      <c r="C56" s="110" t="s">
        <v>340</v>
      </c>
      <c r="D56" s="111" t="s">
        <v>416</v>
      </c>
      <c r="E56" s="106" t="s">
        <v>411</v>
      </c>
    </row>
    <row r="57" spans="1:5">
      <c r="A57" s="131"/>
      <c r="B57" s="132">
        <v>87</v>
      </c>
      <c r="C57" s="110" t="s">
        <v>344</v>
      </c>
      <c r="D57" s="110" t="s">
        <v>417</v>
      </c>
      <c r="E57" s="106" t="s">
        <v>411</v>
      </c>
    </row>
    <row r="58" spans="1:5">
      <c r="C58" s="133">
        <v>9</v>
      </c>
      <c r="D58" s="134" t="s">
        <v>418</v>
      </c>
      <c r="E58" s="134" t="s">
        <v>418</v>
      </c>
    </row>
    <row r="59" spans="1:5">
      <c r="A59" s="131"/>
      <c r="B59" s="135">
        <v>91</v>
      </c>
      <c r="C59" s="110" t="s">
        <v>317</v>
      </c>
      <c r="D59" s="111" t="s">
        <v>419</v>
      </c>
      <c r="E59" s="134" t="s">
        <v>418</v>
      </c>
    </row>
    <row r="60" spans="1:5">
      <c r="A60" s="131"/>
      <c r="B60" s="135">
        <v>92</v>
      </c>
      <c r="C60" s="110" t="s">
        <v>194</v>
      </c>
      <c r="D60" s="111" t="s">
        <v>420</v>
      </c>
      <c r="E60" s="134" t="s">
        <v>418</v>
      </c>
    </row>
    <row r="61" spans="1:5">
      <c r="A61" s="131"/>
      <c r="B61" s="135">
        <v>93</v>
      </c>
      <c r="C61" s="110" t="s">
        <v>314</v>
      </c>
      <c r="D61" s="111" t="s">
        <v>421</v>
      </c>
      <c r="E61" s="134" t="s">
        <v>418</v>
      </c>
    </row>
    <row r="62" spans="1:5">
      <c r="A62" s="131"/>
      <c r="B62" s="135">
        <v>94</v>
      </c>
      <c r="C62" s="110" t="s">
        <v>312</v>
      </c>
      <c r="D62" s="136" t="s">
        <v>422</v>
      </c>
      <c r="E62" s="134" t="s">
        <v>418</v>
      </c>
    </row>
    <row r="63" spans="1:5">
      <c r="A63" s="137"/>
      <c r="B63" s="135">
        <v>95</v>
      </c>
      <c r="C63" s="110" t="s">
        <v>315</v>
      </c>
      <c r="D63" s="111" t="s">
        <v>423</v>
      </c>
      <c r="E63" s="134" t="s">
        <v>418</v>
      </c>
    </row>
    <row r="64" spans="1:5">
      <c r="A64" s="131"/>
      <c r="B64" s="135">
        <v>96</v>
      </c>
      <c r="C64" s="110" t="s">
        <v>340</v>
      </c>
      <c r="D64" s="111" t="s">
        <v>424</v>
      </c>
      <c r="E64" s="134" t="s">
        <v>418</v>
      </c>
    </row>
    <row r="65" spans="1:5">
      <c r="A65" s="131"/>
      <c r="B65" s="135">
        <v>97</v>
      </c>
      <c r="C65" s="110" t="s">
        <v>344</v>
      </c>
      <c r="D65" s="111" t="s">
        <v>425</v>
      </c>
      <c r="E65" s="134" t="s">
        <v>418</v>
      </c>
    </row>
    <row r="66" spans="1:5">
      <c r="C66" s="105">
        <v>10</v>
      </c>
      <c r="D66" s="106" t="s">
        <v>426</v>
      </c>
      <c r="E66" s="106" t="s">
        <v>426</v>
      </c>
    </row>
    <row r="67" spans="1:5">
      <c r="A67" s="131"/>
      <c r="B67" s="135">
        <v>101</v>
      </c>
      <c r="C67" s="110" t="s">
        <v>317</v>
      </c>
      <c r="D67" s="122" t="s">
        <v>71</v>
      </c>
      <c r="E67" s="106" t="s">
        <v>426</v>
      </c>
    </row>
    <row r="68" spans="1:5">
      <c r="A68" s="131"/>
      <c r="B68" s="135">
        <v>102</v>
      </c>
      <c r="C68" s="110" t="s">
        <v>194</v>
      </c>
      <c r="D68" s="122" t="s">
        <v>291</v>
      </c>
      <c r="E68" s="106" t="s">
        <v>426</v>
      </c>
    </row>
    <row r="69" spans="1:5">
      <c r="A69" s="131"/>
      <c r="B69" s="135">
        <v>103</v>
      </c>
      <c r="C69" s="110" t="s">
        <v>314</v>
      </c>
      <c r="D69" s="111" t="s">
        <v>292</v>
      </c>
      <c r="E69" s="106" t="s">
        <v>426</v>
      </c>
    </row>
    <row r="70" spans="1:5">
      <c r="A70" s="131"/>
      <c r="B70" s="135">
        <v>104</v>
      </c>
      <c r="C70" s="110" t="s">
        <v>312</v>
      </c>
      <c r="D70" s="111" t="s">
        <v>70</v>
      </c>
      <c r="E70" s="106" t="s">
        <v>426</v>
      </c>
    </row>
    <row r="71" spans="1:5">
      <c r="A71" s="131"/>
      <c r="B71" s="135">
        <v>105</v>
      </c>
      <c r="C71" s="110" t="s">
        <v>315</v>
      </c>
      <c r="D71" s="111" t="s">
        <v>68</v>
      </c>
      <c r="E71" s="106" t="s">
        <v>426</v>
      </c>
    </row>
    <row r="72" spans="1:5">
      <c r="A72" s="131"/>
      <c r="B72" s="135">
        <v>106</v>
      </c>
      <c r="C72" s="110" t="s">
        <v>340</v>
      </c>
      <c r="D72" s="122" t="s">
        <v>293</v>
      </c>
      <c r="E72" s="106" t="s">
        <v>426</v>
      </c>
    </row>
    <row r="73" spans="1:5">
      <c r="A73" s="131"/>
      <c r="B73" s="135">
        <v>107</v>
      </c>
      <c r="C73" s="110" t="s">
        <v>344</v>
      </c>
      <c r="D73" s="122" t="s">
        <v>294</v>
      </c>
      <c r="E73" s="106" t="s">
        <v>426</v>
      </c>
    </row>
    <row r="74" spans="1:5">
      <c r="C74" s="105">
        <v>11</v>
      </c>
      <c r="D74" s="106" t="s">
        <v>427</v>
      </c>
      <c r="E74" s="106" t="s">
        <v>427</v>
      </c>
    </row>
    <row r="75" spans="1:5">
      <c r="A75" s="131"/>
      <c r="B75" s="135">
        <v>111</v>
      </c>
      <c r="C75" s="110" t="s">
        <v>317</v>
      </c>
      <c r="D75" s="111" t="s">
        <v>74</v>
      </c>
      <c r="E75" s="106" t="s">
        <v>427</v>
      </c>
    </row>
    <row r="76" spans="1:5">
      <c r="A76" s="131"/>
      <c r="B76" s="135">
        <v>112</v>
      </c>
      <c r="C76" s="110" t="s">
        <v>194</v>
      </c>
      <c r="D76" s="111" t="s">
        <v>76</v>
      </c>
      <c r="E76" s="106" t="s">
        <v>427</v>
      </c>
    </row>
    <row r="77" spans="1:5">
      <c r="A77" s="131"/>
      <c r="B77" s="135">
        <v>113</v>
      </c>
      <c r="C77" s="110" t="s">
        <v>314</v>
      </c>
      <c r="D77" s="111" t="s">
        <v>78</v>
      </c>
      <c r="E77" s="106" t="s">
        <v>427</v>
      </c>
    </row>
    <row r="78" spans="1:5">
      <c r="A78" s="131"/>
      <c r="B78" s="135">
        <v>114</v>
      </c>
      <c r="C78" s="110" t="s">
        <v>312</v>
      </c>
      <c r="D78" s="111" t="s">
        <v>428</v>
      </c>
      <c r="E78" s="106" t="s">
        <v>427</v>
      </c>
    </row>
    <row r="79" spans="1:5">
      <c r="A79" s="131"/>
      <c r="B79" s="135">
        <v>115</v>
      </c>
      <c r="C79" s="110" t="s">
        <v>315</v>
      </c>
      <c r="D79" s="111" t="s">
        <v>429</v>
      </c>
      <c r="E79" s="106" t="s">
        <v>427</v>
      </c>
    </row>
    <row r="80" spans="1:5">
      <c r="A80" s="131"/>
      <c r="B80" s="135">
        <v>116</v>
      </c>
      <c r="C80" s="110" t="s">
        <v>340</v>
      </c>
      <c r="D80" s="122" t="s">
        <v>430</v>
      </c>
      <c r="E80" s="106" t="s">
        <v>427</v>
      </c>
    </row>
    <row r="81" spans="1:8">
      <c r="A81" s="131"/>
      <c r="B81" s="135">
        <v>117</v>
      </c>
      <c r="C81" s="110" t="s">
        <v>344</v>
      </c>
      <c r="D81" s="111" t="s">
        <v>431</v>
      </c>
      <c r="E81" s="106" t="s">
        <v>427</v>
      </c>
    </row>
    <row r="82" spans="1:8">
      <c r="C82" s="105">
        <v>12</v>
      </c>
      <c r="D82" s="106" t="s">
        <v>432</v>
      </c>
      <c r="E82" s="106" t="s">
        <v>432</v>
      </c>
    </row>
    <row r="83" spans="1:8">
      <c r="A83" s="131"/>
      <c r="B83" s="135">
        <v>121</v>
      </c>
      <c r="C83" s="110" t="s">
        <v>317</v>
      </c>
      <c r="D83" s="111" t="s">
        <v>433</v>
      </c>
      <c r="E83" s="106" t="s">
        <v>432</v>
      </c>
    </row>
    <row r="84" spans="1:8">
      <c r="A84" s="131"/>
      <c r="B84" s="135">
        <v>122</v>
      </c>
      <c r="C84" s="110" t="s">
        <v>194</v>
      </c>
      <c r="D84" s="111" t="s">
        <v>434</v>
      </c>
      <c r="E84" s="106" t="s">
        <v>432</v>
      </c>
    </row>
    <row r="85" spans="1:8">
      <c r="A85" s="137"/>
      <c r="B85" s="135">
        <v>123</v>
      </c>
      <c r="C85" s="110" t="s">
        <v>314</v>
      </c>
      <c r="D85" s="111" t="s">
        <v>435</v>
      </c>
      <c r="E85" s="106" t="s">
        <v>432</v>
      </c>
    </row>
    <row r="86" spans="1:8">
      <c r="A86" s="137"/>
      <c r="B86" s="135">
        <v>124</v>
      </c>
      <c r="C86" s="110" t="s">
        <v>312</v>
      </c>
      <c r="D86" s="111" t="s">
        <v>436</v>
      </c>
      <c r="E86" s="106" t="s">
        <v>432</v>
      </c>
    </row>
    <row r="87" spans="1:8">
      <c r="C87" s="138">
        <v>13</v>
      </c>
      <c r="D87" s="106" t="s">
        <v>437</v>
      </c>
      <c r="E87" s="106" t="s">
        <v>437</v>
      </c>
    </row>
    <row r="88" spans="1:8">
      <c r="A88" s="137"/>
      <c r="B88" s="132">
        <v>131</v>
      </c>
      <c r="C88" s="110" t="s">
        <v>317</v>
      </c>
      <c r="D88" s="111" t="s">
        <v>83</v>
      </c>
      <c r="E88" s="106" t="s">
        <v>437</v>
      </c>
    </row>
    <row r="89" spans="1:8" ht="24">
      <c r="A89" s="139"/>
      <c r="B89" s="132">
        <v>132</v>
      </c>
      <c r="C89" s="110" t="s">
        <v>194</v>
      </c>
      <c r="D89" s="122" t="s">
        <v>86</v>
      </c>
      <c r="E89" s="106" t="s">
        <v>437</v>
      </c>
    </row>
    <row r="90" spans="1:8" ht="24">
      <c r="A90" s="139"/>
      <c r="B90" s="132">
        <v>133</v>
      </c>
      <c r="C90" s="110" t="s">
        <v>314</v>
      </c>
      <c r="D90" s="111" t="s">
        <v>438</v>
      </c>
      <c r="E90" s="106" t="s">
        <v>437</v>
      </c>
    </row>
    <row r="91" spans="1:8" ht="24">
      <c r="A91" s="139"/>
      <c r="B91" s="132">
        <v>134</v>
      </c>
      <c r="C91" s="110" t="s">
        <v>312</v>
      </c>
      <c r="D91" s="111" t="s">
        <v>318</v>
      </c>
      <c r="E91" s="106" t="s">
        <v>437</v>
      </c>
    </row>
    <row r="92" spans="1:8" ht="24">
      <c r="A92" s="139"/>
      <c r="B92" s="132">
        <v>135</v>
      </c>
      <c r="C92" s="110" t="s">
        <v>315</v>
      </c>
      <c r="D92" s="111" t="s">
        <v>87</v>
      </c>
      <c r="E92" s="106" t="s">
        <v>437</v>
      </c>
    </row>
    <row r="93" spans="1:8" ht="24">
      <c r="A93" s="139"/>
      <c r="B93" s="132">
        <v>136</v>
      </c>
      <c r="C93" s="110" t="s">
        <v>340</v>
      </c>
      <c r="D93" s="122" t="s">
        <v>439</v>
      </c>
      <c r="E93" s="106" t="s">
        <v>437</v>
      </c>
      <c r="H93" s="107"/>
    </row>
    <row r="94" spans="1:8">
      <c r="C94" s="131">
        <v>14</v>
      </c>
      <c r="D94" s="134" t="s">
        <v>440</v>
      </c>
      <c r="E94" s="134" t="s">
        <v>440</v>
      </c>
    </row>
    <row r="95" spans="1:8">
      <c r="A95" s="131"/>
      <c r="B95" s="132">
        <v>141</v>
      </c>
      <c r="C95" s="110" t="s">
        <v>317</v>
      </c>
      <c r="D95" s="111" t="s">
        <v>91</v>
      </c>
      <c r="E95" s="134" t="s">
        <v>440</v>
      </c>
    </row>
    <row r="96" spans="1:8">
      <c r="A96" s="131"/>
      <c r="B96" s="132">
        <v>142</v>
      </c>
      <c r="C96" s="110" t="s">
        <v>194</v>
      </c>
      <c r="D96" s="122" t="s">
        <v>94</v>
      </c>
      <c r="E96" s="134" t="s">
        <v>440</v>
      </c>
    </row>
    <row r="97" spans="1:8">
      <c r="A97" s="131"/>
      <c r="B97" s="132">
        <v>143</v>
      </c>
      <c r="C97" s="110" t="s">
        <v>314</v>
      </c>
      <c r="D97" s="111" t="s">
        <v>92</v>
      </c>
      <c r="E97" s="134" t="s">
        <v>440</v>
      </c>
    </row>
    <row r="98" spans="1:8">
      <c r="A98" s="131"/>
      <c r="B98" s="132">
        <v>144</v>
      </c>
      <c r="C98" s="110" t="s">
        <v>312</v>
      </c>
      <c r="D98" s="111" t="s">
        <v>441</v>
      </c>
      <c r="E98" s="134" t="s">
        <v>440</v>
      </c>
    </row>
    <row r="99" spans="1:8">
      <c r="A99" s="131"/>
      <c r="B99" s="132">
        <v>145</v>
      </c>
      <c r="C99" s="110" t="s">
        <v>315</v>
      </c>
      <c r="D99" s="122" t="s">
        <v>442</v>
      </c>
      <c r="E99" s="134" t="s">
        <v>440</v>
      </c>
    </row>
    <row r="100" spans="1:8">
      <c r="A100" s="131"/>
      <c r="B100" s="132">
        <v>146</v>
      </c>
      <c r="C100" s="110" t="s">
        <v>340</v>
      </c>
      <c r="D100" s="122" t="s">
        <v>443</v>
      </c>
      <c r="E100" s="134" t="s">
        <v>440</v>
      </c>
      <c r="H100" s="107"/>
    </row>
    <row r="101" spans="1:8">
      <c r="A101" s="131"/>
      <c r="B101" s="132">
        <v>147</v>
      </c>
      <c r="C101" s="110" t="s">
        <v>344</v>
      </c>
      <c r="D101" s="111" t="s">
        <v>444</v>
      </c>
      <c r="E101" s="134" t="s">
        <v>440</v>
      </c>
      <c r="H101" s="107"/>
    </row>
    <row r="102" spans="1:8">
      <c r="C102" s="131">
        <v>15</v>
      </c>
      <c r="D102" s="106" t="s">
        <v>445</v>
      </c>
      <c r="E102" s="106" t="s">
        <v>445</v>
      </c>
    </row>
    <row r="103" spans="1:8">
      <c r="A103" s="131"/>
      <c r="B103" s="132">
        <v>151</v>
      </c>
      <c r="C103" s="110" t="s">
        <v>317</v>
      </c>
      <c r="D103" s="111" t="s">
        <v>97</v>
      </c>
      <c r="E103" s="106" t="s">
        <v>445</v>
      </c>
    </row>
    <row r="104" spans="1:8">
      <c r="A104" s="131"/>
      <c r="B104" s="132">
        <v>152</v>
      </c>
      <c r="C104" s="110" t="s">
        <v>194</v>
      </c>
      <c r="D104" s="111" t="s">
        <v>446</v>
      </c>
      <c r="E104" s="106" t="s">
        <v>445</v>
      </c>
    </row>
    <row r="105" spans="1:8">
      <c r="A105" s="131"/>
      <c r="B105" s="132">
        <v>153</v>
      </c>
      <c r="C105" s="110" t="s">
        <v>314</v>
      </c>
      <c r="D105" s="111" t="s">
        <v>98</v>
      </c>
      <c r="E105" s="106" t="s">
        <v>445</v>
      </c>
    </row>
    <row r="106" spans="1:8">
      <c r="A106" s="131"/>
      <c r="B106" s="132">
        <v>154</v>
      </c>
      <c r="C106" s="110" t="s">
        <v>312</v>
      </c>
      <c r="D106" s="111" t="s">
        <v>99</v>
      </c>
      <c r="E106" s="106" t="s">
        <v>445</v>
      </c>
      <c r="H106" s="107"/>
    </row>
    <row r="107" spans="1:8">
      <c r="A107" s="131"/>
      <c r="B107" s="132">
        <v>155</v>
      </c>
      <c r="C107" s="110" t="s">
        <v>315</v>
      </c>
      <c r="D107" s="111" t="s">
        <v>100</v>
      </c>
      <c r="E107" s="106" t="s">
        <v>445</v>
      </c>
      <c r="H107" s="107"/>
    </row>
    <row r="108" spans="1:8">
      <c r="A108" s="131"/>
      <c r="B108" s="132">
        <v>156</v>
      </c>
      <c r="C108" s="110" t="s">
        <v>340</v>
      </c>
      <c r="D108" s="111" t="s">
        <v>101</v>
      </c>
      <c r="E108" s="106" t="s">
        <v>445</v>
      </c>
      <c r="H108" s="107"/>
    </row>
    <row r="109" spans="1:8">
      <c r="A109" s="131"/>
      <c r="B109" s="132">
        <v>157</v>
      </c>
      <c r="C109" s="110" t="s">
        <v>344</v>
      </c>
      <c r="D109" s="111" t="s">
        <v>447</v>
      </c>
      <c r="E109" s="106" t="s">
        <v>445</v>
      </c>
    </row>
    <row r="110" spans="1:8">
      <c r="C110" s="131">
        <v>16</v>
      </c>
      <c r="D110" s="106" t="s">
        <v>448</v>
      </c>
      <c r="E110" s="106" t="s">
        <v>448</v>
      </c>
    </row>
    <row r="111" spans="1:8">
      <c r="A111" s="131"/>
      <c r="B111" s="132">
        <v>161</v>
      </c>
      <c r="C111" s="110" t="s">
        <v>317</v>
      </c>
      <c r="D111" s="111" t="s">
        <v>104</v>
      </c>
      <c r="E111" s="106" t="s">
        <v>448</v>
      </c>
    </row>
    <row r="112" spans="1:8">
      <c r="A112" s="131"/>
      <c r="B112" s="132">
        <v>162</v>
      </c>
      <c r="C112" s="110" t="s">
        <v>194</v>
      </c>
      <c r="D112" s="111" t="s">
        <v>305</v>
      </c>
      <c r="E112" s="106" t="s">
        <v>448</v>
      </c>
      <c r="H112" s="107"/>
    </row>
    <row r="113" spans="1:8">
      <c r="A113" s="131"/>
      <c r="B113" s="132">
        <v>163</v>
      </c>
      <c r="C113" s="110" t="s">
        <v>314</v>
      </c>
      <c r="D113" s="111" t="s">
        <v>306</v>
      </c>
      <c r="E113" s="106" t="s">
        <v>448</v>
      </c>
      <c r="H113" s="140"/>
    </row>
    <row r="114" spans="1:8">
      <c r="A114" s="131"/>
      <c r="B114" s="132">
        <v>164</v>
      </c>
      <c r="C114" s="110" t="s">
        <v>312</v>
      </c>
      <c r="D114" s="111" t="s">
        <v>307</v>
      </c>
      <c r="E114" s="106" t="s">
        <v>448</v>
      </c>
      <c r="H114" s="107"/>
    </row>
    <row r="115" spans="1:8">
      <c r="A115" s="131"/>
      <c r="B115" s="132">
        <v>165</v>
      </c>
      <c r="C115" s="110" t="s">
        <v>315</v>
      </c>
      <c r="D115" s="111" t="s">
        <v>308</v>
      </c>
      <c r="E115" s="106" t="s">
        <v>448</v>
      </c>
      <c r="H115" s="107"/>
    </row>
    <row r="116" spans="1:8">
      <c r="A116" s="131"/>
      <c r="B116" s="132">
        <v>166</v>
      </c>
      <c r="C116" s="110" t="s">
        <v>340</v>
      </c>
      <c r="D116" s="122" t="s">
        <v>309</v>
      </c>
      <c r="E116" s="106" t="s">
        <v>448</v>
      </c>
    </row>
    <row r="117" spans="1:8">
      <c r="A117" s="131"/>
      <c r="B117" s="132">
        <v>167</v>
      </c>
      <c r="C117" s="110" t="s">
        <v>344</v>
      </c>
      <c r="D117" s="111" t="s">
        <v>310</v>
      </c>
      <c r="E117" s="106" t="s">
        <v>448</v>
      </c>
    </row>
    <row r="118" spans="1:8">
      <c r="C118" s="131">
        <v>17</v>
      </c>
      <c r="D118" s="106" t="s">
        <v>369</v>
      </c>
      <c r="E118" s="106" t="s">
        <v>369</v>
      </c>
    </row>
    <row r="119" spans="1:8">
      <c r="A119" s="131"/>
      <c r="B119" s="132">
        <v>171</v>
      </c>
      <c r="C119" s="110" t="s">
        <v>317</v>
      </c>
      <c r="D119" s="111" t="s">
        <v>449</v>
      </c>
      <c r="E119" s="106" t="s">
        <v>369</v>
      </c>
    </row>
    <row r="120" spans="1:8">
      <c r="A120" s="131"/>
      <c r="B120" s="132">
        <v>172</v>
      </c>
      <c r="C120" s="110" t="s">
        <v>194</v>
      </c>
      <c r="D120" s="111" t="s">
        <v>321</v>
      </c>
      <c r="E120" s="106" t="s">
        <v>369</v>
      </c>
    </row>
    <row r="121" spans="1:8">
      <c r="A121" s="131"/>
      <c r="B121" s="132">
        <v>173</v>
      </c>
      <c r="C121" s="110" t="s">
        <v>314</v>
      </c>
      <c r="D121" s="136" t="s">
        <v>450</v>
      </c>
      <c r="E121" s="106" t="s">
        <v>369</v>
      </c>
    </row>
    <row r="122" spans="1:8">
      <c r="A122" s="131"/>
      <c r="B122" s="132">
        <v>174</v>
      </c>
      <c r="C122" s="110" t="s">
        <v>312</v>
      </c>
      <c r="D122" s="111" t="s">
        <v>451</v>
      </c>
      <c r="E122" s="106" t="s">
        <v>369</v>
      </c>
    </row>
    <row r="123" spans="1:8">
      <c r="A123" s="131"/>
      <c r="B123" s="132">
        <v>175</v>
      </c>
      <c r="C123" s="110" t="s">
        <v>315</v>
      </c>
      <c r="D123" s="111" t="s">
        <v>452</v>
      </c>
      <c r="E123" s="106" t="s">
        <v>369</v>
      </c>
    </row>
    <row r="124" spans="1:8">
      <c r="C124" s="131">
        <v>18</v>
      </c>
      <c r="D124" s="106" t="s">
        <v>453</v>
      </c>
      <c r="E124" s="106" t="s">
        <v>453</v>
      </c>
    </row>
    <row r="125" spans="1:8">
      <c r="A125" s="131"/>
      <c r="B125" s="132">
        <v>181</v>
      </c>
      <c r="C125" s="110" t="s">
        <v>317</v>
      </c>
      <c r="D125" s="136" t="s">
        <v>121</v>
      </c>
      <c r="E125" s="106" t="s">
        <v>453</v>
      </c>
    </row>
    <row r="126" spans="1:8">
      <c r="A126" s="131"/>
      <c r="B126" s="132">
        <v>182</v>
      </c>
      <c r="C126" s="110" t="s">
        <v>194</v>
      </c>
      <c r="D126" s="136" t="s">
        <v>454</v>
      </c>
      <c r="E126" s="106" t="s">
        <v>453</v>
      </c>
    </row>
    <row r="127" spans="1:8" ht="24">
      <c r="A127" s="139"/>
      <c r="B127" s="132">
        <v>183</v>
      </c>
      <c r="C127" s="110" t="s">
        <v>314</v>
      </c>
      <c r="D127" s="111" t="s">
        <v>455</v>
      </c>
      <c r="E127" s="106" t="s">
        <v>453</v>
      </c>
    </row>
    <row r="128" spans="1:8" ht="24">
      <c r="A128" s="139"/>
      <c r="B128" s="132">
        <v>184</v>
      </c>
      <c r="C128" s="110" t="s">
        <v>312</v>
      </c>
      <c r="D128" s="111" t="s">
        <v>456</v>
      </c>
      <c r="E128" s="106" t="s">
        <v>453</v>
      </c>
    </row>
    <row r="129" spans="1:5" ht="24">
      <c r="A129" s="139"/>
      <c r="B129" s="132">
        <v>185</v>
      </c>
      <c r="C129" s="110" t="s">
        <v>315</v>
      </c>
      <c r="D129" s="122" t="s">
        <v>457</v>
      </c>
      <c r="E129" s="106" t="s">
        <v>453</v>
      </c>
    </row>
    <row r="130" spans="1:5" ht="24">
      <c r="A130" s="139"/>
      <c r="B130" s="132">
        <v>186</v>
      </c>
      <c r="C130" s="110" t="s">
        <v>340</v>
      </c>
      <c r="D130" s="111" t="s">
        <v>458</v>
      </c>
      <c r="E130" s="106" t="s">
        <v>453</v>
      </c>
    </row>
    <row r="131" spans="1:5" ht="24">
      <c r="A131" s="139"/>
      <c r="B131" s="132">
        <v>187</v>
      </c>
      <c r="C131" s="110" t="s">
        <v>344</v>
      </c>
      <c r="D131" s="111" t="s">
        <v>459</v>
      </c>
      <c r="E131" s="106" t="s">
        <v>453</v>
      </c>
    </row>
    <row r="132" spans="1:5">
      <c r="C132" s="131">
        <v>19</v>
      </c>
      <c r="D132" s="106" t="s">
        <v>460</v>
      </c>
      <c r="E132" s="106" t="s">
        <v>460</v>
      </c>
    </row>
    <row r="133" spans="1:5" ht="24">
      <c r="A133" s="139"/>
      <c r="B133" s="132">
        <v>191</v>
      </c>
      <c r="C133" s="110" t="s">
        <v>317</v>
      </c>
      <c r="D133" s="111" t="s">
        <v>461</v>
      </c>
      <c r="E133" s="106" t="s">
        <v>460</v>
      </c>
    </row>
    <row r="134" spans="1:5" ht="24">
      <c r="A134" s="139"/>
      <c r="B134" s="132">
        <v>192</v>
      </c>
      <c r="C134" s="110" t="s">
        <v>194</v>
      </c>
      <c r="D134" s="111" t="s">
        <v>462</v>
      </c>
      <c r="E134" s="106" t="s">
        <v>460</v>
      </c>
    </row>
    <row r="135" spans="1:5" ht="24">
      <c r="A135" s="139"/>
      <c r="B135" s="132">
        <v>193</v>
      </c>
      <c r="C135" s="110" t="s">
        <v>314</v>
      </c>
      <c r="D135" s="136" t="s">
        <v>463</v>
      </c>
      <c r="E135" s="106" t="s">
        <v>460</v>
      </c>
    </row>
    <row r="136" spans="1:5" ht="24">
      <c r="A136" s="139"/>
      <c r="B136" s="132">
        <v>194</v>
      </c>
      <c r="C136" s="110" t="s">
        <v>312</v>
      </c>
      <c r="D136" s="111" t="s">
        <v>464</v>
      </c>
      <c r="E136" s="106" t="s">
        <v>460</v>
      </c>
    </row>
    <row r="137" spans="1:5" ht="24">
      <c r="A137" s="139"/>
      <c r="B137" s="132">
        <v>195</v>
      </c>
      <c r="C137" s="110" t="s">
        <v>315</v>
      </c>
      <c r="D137" s="111" t="s">
        <v>465</v>
      </c>
      <c r="E137" s="106" t="s">
        <v>460</v>
      </c>
    </row>
    <row r="138" spans="1:5" ht="24">
      <c r="A138" s="139"/>
      <c r="B138" s="132">
        <v>196</v>
      </c>
      <c r="C138" s="110" t="s">
        <v>340</v>
      </c>
      <c r="D138" s="122" t="s">
        <v>466</v>
      </c>
      <c r="E138" s="106" t="s">
        <v>460</v>
      </c>
    </row>
    <row r="139" spans="1:5" ht="24">
      <c r="A139" s="139"/>
      <c r="B139" s="132">
        <v>197</v>
      </c>
      <c r="C139" s="110" t="s">
        <v>344</v>
      </c>
      <c r="D139" s="111" t="s">
        <v>467</v>
      </c>
      <c r="E139" s="106" t="s">
        <v>460</v>
      </c>
    </row>
    <row r="140" spans="1:5">
      <c r="C140" s="131">
        <v>20</v>
      </c>
      <c r="D140" s="134" t="s">
        <v>468</v>
      </c>
      <c r="E140" s="134" t="s">
        <v>468</v>
      </c>
    </row>
    <row r="141" spans="1:5">
      <c r="A141" s="131"/>
      <c r="B141" s="132">
        <v>201</v>
      </c>
      <c r="C141" s="110" t="s">
        <v>317</v>
      </c>
      <c r="D141" s="111" t="s">
        <v>137</v>
      </c>
      <c r="E141" s="134" t="s">
        <v>468</v>
      </c>
    </row>
    <row r="142" spans="1:5">
      <c r="A142" s="131"/>
      <c r="B142" s="132">
        <v>202</v>
      </c>
      <c r="C142" s="110" t="s">
        <v>194</v>
      </c>
      <c r="D142" s="111" t="s">
        <v>136</v>
      </c>
      <c r="E142" s="134" t="s">
        <v>468</v>
      </c>
    </row>
    <row r="143" spans="1:5">
      <c r="A143" s="131"/>
      <c r="B143" s="132">
        <v>203</v>
      </c>
      <c r="C143" s="110" t="s">
        <v>314</v>
      </c>
      <c r="D143" s="111" t="s">
        <v>135</v>
      </c>
      <c r="E143" s="134" t="s">
        <v>468</v>
      </c>
    </row>
    <row r="144" spans="1:5">
      <c r="A144" s="131"/>
      <c r="B144" s="132">
        <v>204</v>
      </c>
      <c r="C144" s="110" t="s">
        <v>312</v>
      </c>
      <c r="D144" s="111" t="s">
        <v>302</v>
      </c>
      <c r="E144" s="134" t="s">
        <v>468</v>
      </c>
    </row>
    <row r="145" spans="1:5">
      <c r="A145" s="131"/>
      <c r="B145" s="132">
        <v>205</v>
      </c>
      <c r="C145" s="110" t="s">
        <v>315</v>
      </c>
      <c r="D145" s="122" t="s">
        <v>139</v>
      </c>
      <c r="E145" s="134" t="s">
        <v>468</v>
      </c>
    </row>
    <row r="146" spans="1:5">
      <c r="A146" s="131"/>
      <c r="B146" s="132">
        <v>206</v>
      </c>
      <c r="C146" s="110" t="s">
        <v>340</v>
      </c>
      <c r="D146" s="122" t="s">
        <v>303</v>
      </c>
      <c r="E146" s="134" t="s">
        <v>468</v>
      </c>
    </row>
    <row r="147" spans="1:5">
      <c r="A147" s="131"/>
      <c r="B147" s="132">
        <v>207</v>
      </c>
      <c r="C147" s="110" t="s">
        <v>344</v>
      </c>
      <c r="D147" s="111" t="s">
        <v>304</v>
      </c>
      <c r="E147" s="134" t="s">
        <v>468</v>
      </c>
    </row>
    <row r="148" spans="1:5">
      <c r="C148" s="131">
        <v>21</v>
      </c>
      <c r="D148" s="106" t="s">
        <v>380</v>
      </c>
      <c r="E148" s="106" t="s">
        <v>380</v>
      </c>
    </row>
    <row r="149" spans="1:5">
      <c r="A149" s="131"/>
      <c r="B149" s="132">
        <v>211</v>
      </c>
      <c r="C149" s="110" t="s">
        <v>317</v>
      </c>
      <c r="D149" s="122" t="s">
        <v>295</v>
      </c>
      <c r="E149" s="106" t="s">
        <v>380</v>
      </c>
    </row>
    <row r="150" spans="1:5">
      <c r="A150" s="131"/>
      <c r="B150" s="132">
        <v>212</v>
      </c>
      <c r="C150" s="110" t="s">
        <v>194</v>
      </c>
      <c r="D150" s="122" t="s">
        <v>296</v>
      </c>
      <c r="E150" s="106" t="s">
        <v>380</v>
      </c>
    </row>
    <row r="151" spans="1:5">
      <c r="A151" s="131"/>
      <c r="B151" s="132">
        <v>213</v>
      </c>
      <c r="C151" s="110" t="s">
        <v>314</v>
      </c>
      <c r="D151" s="122" t="s">
        <v>297</v>
      </c>
      <c r="E151" s="106" t="s">
        <v>380</v>
      </c>
    </row>
    <row r="152" spans="1:5">
      <c r="A152" s="131"/>
      <c r="B152" s="132">
        <v>214</v>
      </c>
      <c r="C152" s="110" t="s">
        <v>312</v>
      </c>
      <c r="D152" s="122" t="s">
        <v>298</v>
      </c>
      <c r="E152" s="106" t="s">
        <v>380</v>
      </c>
    </row>
    <row r="153" spans="1:5">
      <c r="A153" s="131"/>
      <c r="B153" s="132">
        <v>215</v>
      </c>
      <c r="C153" s="110" t="s">
        <v>315</v>
      </c>
      <c r="D153" s="122" t="s">
        <v>299</v>
      </c>
      <c r="E153" s="106" t="s">
        <v>380</v>
      </c>
    </row>
    <row r="154" spans="1:5">
      <c r="A154" s="131"/>
      <c r="B154" s="132">
        <v>216</v>
      </c>
      <c r="C154" s="110" t="s">
        <v>340</v>
      </c>
      <c r="D154" s="122" t="s">
        <v>300</v>
      </c>
      <c r="E154" s="106" t="s">
        <v>380</v>
      </c>
    </row>
    <row r="155" spans="1:5">
      <c r="A155" s="131"/>
      <c r="B155" s="132">
        <v>217</v>
      </c>
      <c r="C155" s="110" t="s">
        <v>344</v>
      </c>
      <c r="D155" s="122" t="s">
        <v>301</v>
      </c>
      <c r="E155" s="106" t="s">
        <v>380</v>
      </c>
    </row>
    <row r="156" spans="1:5">
      <c r="C156" s="131">
        <v>22</v>
      </c>
      <c r="D156" s="106" t="s">
        <v>469</v>
      </c>
      <c r="E156" s="106" t="s">
        <v>469</v>
      </c>
    </row>
    <row r="157" spans="1:5">
      <c r="A157" s="131"/>
      <c r="B157" s="132">
        <v>221</v>
      </c>
      <c r="C157" s="110" t="s">
        <v>317</v>
      </c>
      <c r="D157" s="111" t="s">
        <v>141</v>
      </c>
      <c r="E157" s="106" t="s">
        <v>469</v>
      </c>
    </row>
    <row r="158" spans="1:5">
      <c r="A158" s="131"/>
      <c r="B158" s="132">
        <v>222</v>
      </c>
      <c r="C158" s="110" t="s">
        <v>194</v>
      </c>
      <c r="D158" s="111" t="s">
        <v>316</v>
      </c>
      <c r="E158" s="106" t="s">
        <v>469</v>
      </c>
    </row>
    <row r="159" spans="1:5">
      <c r="A159" s="131"/>
      <c r="B159" s="132">
        <v>223</v>
      </c>
      <c r="C159" s="110" t="s">
        <v>314</v>
      </c>
      <c r="D159" s="111" t="s">
        <v>470</v>
      </c>
      <c r="E159" s="106" t="s">
        <v>469</v>
      </c>
    </row>
    <row r="160" spans="1:5">
      <c r="A160" s="131"/>
      <c r="B160" s="132">
        <v>224</v>
      </c>
      <c r="C160" s="110" t="s">
        <v>312</v>
      </c>
      <c r="D160" s="111" t="s">
        <v>471</v>
      </c>
      <c r="E160" s="106" t="s">
        <v>469</v>
      </c>
    </row>
    <row r="161" spans="1:5">
      <c r="A161" s="131"/>
      <c r="B161" s="132">
        <v>225</v>
      </c>
      <c r="C161" s="110" t="s">
        <v>315</v>
      </c>
      <c r="D161" s="111" t="s">
        <v>472</v>
      </c>
      <c r="E161" s="106" t="s">
        <v>469</v>
      </c>
    </row>
    <row r="162" spans="1:5">
      <c r="A162" s="131"/>
      <c r="B162" s="132">
        <v>226</v>
      </c>
      <c r="C162" s="110" t="s">
        <v>340</v>
      </c>
      <c r="D162" s="122" t="s">
        <v>473</v>
      </c>
      <c r="E162" s="106" t="s">
        <v>469</v>
      </c>
    </row>
    <row r="163" spans="1:5">
      <c r="A163" s="131"/>
      <c r="B163" s="132">
        <v>227</v>
      </c>
      <c r="C163" s="110" t="s">
        <v>344</v>
      </c>
      <c r="D163" s="122" t="s">
        <v>474</v>
      </c>
      <c r="E163" s="106" t="s">
        <v>469</v>
      </c>
    </row>
    <row r="164" spans="1:5">
      <c r="C164" s="131">
        <v>23</v>
      </c>
      <c r="D164" s="106" t="s">
        <v>386</v>
      </c>
      <c r="E164" s="106" t="s">
        <v>386</v>
      </c>
    </row>
    <row r="165" spans="1:5">
      <c r="A165" s="131"/>
      <c r="B165" s="132">
        <v>231</v>
      </c>
      <c r="C165" s="110" t="s">
        <v>317</v>
      </c>
      <c r="D165" s="111" t="s">
        <v>475</v>
      </c>
      <c r="E165" s="106" t="s">
        <v>386</v>
      </c>
    </row>
    <row r="166" spans="1:5">
      <c r="A166" s="131"/>
      <c r="B166" s="132">
        <v>232</v>
      </c>
      <c r="C166" s="110" t="s">
        <v>194</v>
      </c>
      <c r="D166" s="111" t="s">
        <v>476</v>
      </c>
      <c r="E166" s="106" t="s">
        <v>386</v>
      </c>
    </row>
    <row r="167" spans="1:5">
      <c r="A167" s="131"/>
      <c r="B167" s="132">
        <v>233</v>
      </c>
      <c r="C167" s="110" t="s">
        <v>314</v>
      </c>
      <c r="D167" s="111" t="s">
        <v>477</v>
      </c>
      <c r="E167" s="106" t="s">
        <v>386</v>
      </c>
    </row>
    <row r="168" spans="1:5">
      <c r="A168" s="131"/>
      <c r="B168" s="132">
        <v>234</v>
      </c>
      <c r="C168" s="110" t="s">
        <v>312</v>
      </c>
      <c r="D168" s="111" t="s">
        <v>478</v>
      </c>
      <c r="E168" s="106" t="s">
        <v>386</v>
      </c>
    </row>
    <row r="169" spans="1:5">
      <c r="C169" s="131">
        <v>24</v>
      </c>
      <c r="D169" s="106" t="s">
        <v>389</v>
      </c>
      <c r="E169" s="106" t="s">
        <v>389</v>
      </c>
    </row>
    <row r="170" spans="1:5">
      <c r="A170" s="131"/>
      <c r="B170" s="132">
        <v>241</v>
      </c>
      <c r="C170" s="110" t="s">
        <v>317</v>
      </c>
      <c r="D170" s="122" t="s">
        <v>479</v>
      </c>
      <c r="E170" s="106" t="s">
        <v>389</v>
      </c>
    </row>
    <row r="171" spans="1:5">
      <c r="A171" s="131"/>
      <c r="B171" s="132">
        <v>242</v>
      </c>
      <c r="C171" s="110" t="s">
        <v>194</v>
      </c>
      <c r="D171" s="122" t="s">
        <v>480</v>
      </c>
      <c r="E171" s="106" t="s">
        <v>389</v>
      </c>
    </row>
    <row r="172" spans="1:5">
      <c r="A172" s="131"/>
      <c r="B172" s="132">
        <v>243</v>
      </c>
      <c r="C172" s="110" t="s">
        <v>314</v>
      </c>
      <c r="D172" s="122" t="s">
        <v>481</v>
      </c>
      <c r="E172" s="106" t="s">
        <v>389</v>
      </c>
    </row>
    <row r="173" spans="1:5">
      <c r="A173" s="131"/>
      <c r="B173" s="132">
        <v>244</v>
      </c>
      <c r="C173" s="110" t="s">
        <v>312</v>
      </c>
      <c r="D173" s="122" t="s">
        <v>482</v>
      </c>
      <c r="E173" s="106" t="s">
        <v>389</v>
      </c>
    </row>
    <row r="174" spans="1:5">
      <c r="A174" s="131"/>
      <c r="B174" s="132">
        <v>245</v>
      </c>
      <c r="C174" s="110" t="s">
        <v>315</v>
      </c>
      <c r="D174" s="122" t="s">
        <v>483</v>
      </c>
      <c r="E174" s="106" t="s">
        <v>389</v>
      </c>
    </row>
    <row r="175" spans="1:5">
      <c r="A175" s="131"/>
      <c r="B175" s="132">
        <v>246</v>
      </c>
      <c r="C175" s="110" t="s">
        <v>340</v>
      </c>
      <c r="D175" s="122" t="s">
        <v>484</v>
      </c>
      <c r="E175" s="106" t="s">
        <v>389</v>
      </c>
    </row>
    <row r="176" spans="1:5">
      <c r="A176" s="131"/>
      <c r="B176" s="132">
        <v>247</v>
      </c>
      <c r="C176" s="110" t="s">
        <v>344</v>
      </c>
      <c r="D176" s="122" t="s">
        <v>485</v>
      </c>
      <c r="E176" s="106" t="s">
        <v>389</v>
      </c>
    </row>
    <row r="177" spans="1:5">
      <c r="C177" s="131">
        <v>25</v>
      </c>
      <c r="D177" s="106" t="s">
        <v>392</v>
      </c>
      <c r="E177" s="106" t="s">
        <v>392</v>
      </c>
    </row>
    <row r="178" spans="1:5">
      <c r="A178" s="137"/>
      <c r="B178" s="132">
        <v>251</v>
      </c>
      <c r="C178" s="110" t="s">
        <v>317</v>
      </c>
      <c r="D178" s="111" t="s">
        <v>151</v>
      </c>
      <c r="E178" s="106" t="s">
        <v>392</v>
      </c>
    </row>
    <row r="179" spans="1:5" ht="24">
      <c r="A179" s="139"/>
      <c r="B179" s="132">
        <v>252</v>
      </c>
      <c r="C179" s="110" t="s">
        <v>194</v>
      </c>
      <c r="D179" s="111" t="s">
        <v>152</v>
      </c>
      <c r="E179" s="106" t="s">
        <v>392</v>
      </c>
    </row>
    <row r="180" spans="1:5" ht="24">
      <c r="A180" s="139"/>
      <c r="B180" s="132">
        <v>253</v>
      </c>
      <c r="C180" s="110" t="s">
        <v>314</v>
      </c>
      <c r="D180" s="122" t="s">
        <v>486</v>
      </c>
      <c r="E180" s="106" t="s">
        <v>392</v>
      </c>
    </row>
    <row r="181" spans="1:5" ht="24">
      <c r="A181" s="139"/>
      <c r="B181" s="132">
        <v>254</v>
      </c>
      <c r="C181" s="110" t="s">
        <v>312</v>
      </c>
      <c r="D181" s="122" t="s">
        <v>487</v>
      </c>
      <c r="E181" s="106" t="s">
        <v>392</v>
      </c>
    </row>
    <row r="182" spans="1:5" ht="24">
      <c r="A182" s="139"/>
      <c r="B182" s="132">
        <v>255</v>
      </c>
      <c r="C182" s="110" t="s">
        <v>315</v>
      </c>
      <c r="D182" s="122" t="s">
        <v>488</v>
      </c>
      <c r="E182" s="106" t="s">
        <v>392</v>
      </c>
    </row>
    <row r="183" spans="1:5" ht="24">
      <c r="A183" s="139"/>
      <c r="B183" s="132">
        <v>256</v>
      </c>
      <c r="C183" s="110" t="s">
        <v>340</v>
      </c>
      <c r="D183" s="122" t="s">
        <v>489</v>
      </c>
      <c r="E183" s="106" t="s">
        <v>392</v>
      </c>
    </row>
    <row r="184" spans="1:5" ht="24">
      <c r="A184" s="139"/>
      <c r="B184" s="132">
        <v>257</v>
      </c>
      <c r="C184" s="110" t="s">
        <v>344</v>
      </c>
      <c r="D184" s="111" t="s">
        <v>490</v>
      </c>
      <c r="E184" s="106" t="s">
        <v>392</v>
      </c>
    </row>
  </sheetData>
  <phoneticPr fontId="1"/>
  <conditionalFormatting sqref="D31">
    <cfRule type="duplicateValues" dxfId="48" priority="3"/>
  </conditionalFormatting>
  <conditionalFormatting sqref="D36">
    <cfRule type="duplicateValues" dxfId="47" priority="2"/>
  </conditionalFormatting>
  <conditionalFormatting sqref="D39">
    <cfRule type="duplicateValues" dxfId="46" priority="1"/>
  </conditionalFormatting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D2CA-E608-4351-B61F-3D6233A2EE6D}">
  <sheetPr>
    <tabColor rgb="FFFFFF00"/>
  </sheetPr>
  <dimension ref="A1:BR132"/>
  <sheetViews>
    <sheetView zoomScaleNormal="100" workbookViewId="0"/>
  </sheetViews>
  <sheetFormatPr baseColWidth="10" defaultColWidth="8.83203125" defaultRowHeight="18"/>
  <cols>
    <col min="2" max="2" width="30.1640625" customWidth="1"/>
    <col min="5" max="5" width="11" customWidth="1"/>
    <col min="6" max="6" width="5.6640625" customWidth="1"/>
    <col min="7" max="8" width="6.6640625" customWidth="1"/>
    <col min="9" max="9" width="6.33203125" customWidth="1"/>
    <col min="10" max="17" width="9.33203125" customWidth="1"/>
    <col min="20" max="20" width="15.6640625" customWidth="1"/>
    <col min="23" max="23" width="12.83203125" customWidth="1"/>
    <col min="24" max="24" width="6.1640625" customWidth="1"/>
    <col min="28" max="28" width="10.33203125" customWidth="1"/>
    <col min="31" max="31" width="10" customWidth="1"/>
    <col min="35" max="35" width="16.1640625" customWidth="1"/>
    <col min="38" max="38" width="10.83203125" customWidth="1"/>
    <col min="39" max="39" width="8.83203125" customWidth="1"/>
    <col min="41" max="41" width="12.1640625" customWidth="1"/>
    <col min="43" max="44" width="6.83203125" customWidth="1"/>
    <col min="46" max="46" width="10" customWidth="1"/>
    <col min="55" max="56" width="4" customWidth="1"/>
    <col min="57" max="57" width="10" style="152" customWidth="1"/>
    <col min="58" max="58" width="3.6640625" customWidth="1"/>
    <col min="59" max="59" width="6.1640625" customWidth="1"/>
    <col min="60" max="60" width="4.33203125" customWidth="1"/>
    <col min="61" max="62" width="6.1640625" customWidth="1"/>
    <col min="64" max="64" width="4.33203125" customWidth="1"/>
    <col min="65" max="67" width="23.5" customWidth="1"/>
  </cols>
  <sheetData>
    <row r="1" spans="1:70" ht="19" thickBot="1">
      <c r="A1" s="143" t="s">
        <v>491</v>
      </c>
      <c r="B1" s="143" t="s">
        <v>492</v>
      </c>
      <c r="C1" s="143"/>
      <c r="D1" s="43" t="s">
        <v>327</v>
      </c>
      <c r="E1" s="143"/>
      <c r="F1" s="143"/>
      <c r="G1" s="144" t="s">
        <v>493</v>
      </c>
      <c r="H1" s="145" t="s">
        <v>494</v>
      </c>
      <c r="I1" s="143"/>
      <c r="J1" s="143"/>
      <c r="K1" s="143" t="str">
        <f>B2</f>
        <v>神奈川</v>
      </c>
      <c r="L1" s="143"/>
      <c r="M1" s="143"/>
      <c r="N1" s="143"/>
      <c r="O1" s="143" t="str">
        <f>B7</f>
        <v>長野</v>
      </c>
      <c r="P1" s="143"/>
      <c r="Q1" s="143"/>
      <c r="R1" s="143"/>
      <c r="S1" s="146" t="s">
        <v>491</v>
      </c>
      <c r="T1" s="146" t="s">
        <v>492</v>
      </c>
      <c r="U1" s="146"/>
      <c r="V1" s="43" t="s">
        <v>327</v>
      </c>
      <c r="W1" s="146"/>
      <c r="X1" s="146"/>
      <c r="Y1" s="147" t="s">
        <v>493</v>
      </c>
      <c r="Z1" s="148" t="s">
        <v>494</v>
      </c>
      <c r="AA1" s="146"/>
      <c r="AB1" s="146"/>
      <c r="AC1" s="146" t="str">
        <f>T2</f>
        <v>神奈川</v>
      </c>
      <c r="AD1" s="146"/>
      <c r="AE1" s="146"/>
      <c r="AF1" s="146"/>
      <c r="AG1" s="146" t="str">
        <f>T7</f>
        <v>東京</v>
      </c>
      <c r="AH1" s="146"/>
      <c r="AI1" s="146"/>
      <c r="AJ1" s="146"/>
      <c r="AK1" s="149" t="s">
        <v>491</v>
      </c>
      <c r="AL1" s="149" t="s">
        <v>492</v>
      </c>
      <c r="AM1" s="149"/>
      <c r="AN1" s="43" t="s">
        <v>327</v>
      </c>
      <c r="AO1" s="149"/>
      <c r="AP1" s="149"/>
      <c r="AQ1" s="150" t="s">
        <v>493</v>
      </c>
      <c r="AR1" s="151" t="s">
        <v>494</v>
      </c>
      <c r="AS1" s="149"/>
      <c r="AT1" s="149"/>
      <c r="AU1" s="149" t="str">
        <f>AL2</f>
        <v>神奈川</v>
      </c>
      <c r="AV1" s="149"/>
      <c r="AW1" s="149"/>
      <c r="AX1" s="149"/>
      <c r="AY1" s="149" t="str">
        <f>AL7</f>
        <v>山梨</v>
      </c>
      <c r="AZ1" s="149"/>
      <c r="BA1" s="149"/>
      <c r="BB1" s="149"/>
      <c r="BE1" s="152" t="s">
        <v>495</v>
      </c>
      <c r="BG1" t="s">
        <v>496</v>
      </c>
      <c r="BI1" t="s">
        <v>497</v>
      </c>
    </row>
    <row r="2" spans="1:70">
      <c r="A2" s="417">
        <f>VLOOKUP(C2,マスター!$K:$M,2,FALSE)</f>
        <v>11</v>
      </c>
      <c r="B2" s="417" t="str">
        <f>VLOOKUP(C2,マスター!$K:$M,3,FALSE)</f>
        <v>神奈川</v>
      </c>
      <c r="C2" s="418" t="s">
        <v>161</v>
      </c>
      <c r="D2" s="153">
        <v>114</v>
      </c>
      <c r="E2" s="154" t="str">
        <f>VLOOKUP(D2,マスター!$B$3:$E$200,3,FALSE)</f>
        <v>鈴木真悠子</v>
      </c>
      <c r="F2" s="154" t="str">
        <f>VLOOKUP(D2,マスター!$B$3:$E$200,2,FALSE)</f>
        <v>四将</v>
      </c>
      <c r="G2" s="155" t="str">
        <f>IF(COUNTIF($D:$D,D2)&gt;1,"重複","o")</f>
        <v>o</v>
      </c>
      <c r="H2" s="155" t="str">
        <f>IF(D2&lt;A2*10,"エラー",IF(D2&gt;A2*10+9,"エラー","o"))</f>
        <v>o</v>
      </c>
      <c r="K2" s="155" t="str">
        <f>F2</f>
        <v>四将</v>
      </c>
      <c r="L2" s="155" t="str">
        <f>E2</f>
        <v>鈴木真悠子</v>
      </c>
      <c r="M2" s="120">
        <v>18</v>
      </c>
      <c r="N2" s="120"/>
      <c r="O2" s="155" t="str">
        <f t="shared" ref="O2:P6" si="0">E7</f>
        <v>風間　美樹</v>
      </c>
      <c r="P2" s="155" t="str">
        <f t="shared" si="0"/>
        <v>副将</v>
      </c>
      <c r="R2" s="143"/>
      <c r="S2" s="417">
        <f>VLOOKUP(U2,マスター!$K:$M,2,FALSE)</f>
        <v>11</v>
      </c>
      <c r="T2" s="417" t="str">
        <f>VLOOKUP(U2,マスター!$K:$M,3,FALSE)</f>
        <v>神奈川</v>
      </c>
      <c r="U2" s="418" t="s">
        <v>161</v>
      </c>
      <c r="V2" s="153">
        <v>116</v>
      </c>
      <c r="W2" s="154" t="str">
        <f>VLOOKUP(V2,マスター!$B$3:$E$200,3,FALSE)</f>
        <v>小林　佳歩</v>
      </c>
      <c r="X2" s="154" t="str">
        <f>VLOOKUP(V2,マスター!$B$3:$E$200,2,FALSE)</f>
        <v>六将</v>
      </c>
      <c r="Y2" s="155" t="str">
        <f>IF(COUNTIF($D:$D,V2)&gt;1,"重複","o")</f>
        <v>o</v>
      </c>
      <c r="Z2" s="155" t="str">
        <f>IF(V2&lt;S2*10,"エラー",IF(V2&gt;S2*10+9,"エラー","o"))</f>
        <v>o</v>
      </c>
      <c r="AC2" s="155" t="str">
        <f>X2</f>
        <v>六将</v>
      </c>
      <c r="AD2" s="155" t="str">
        <f>W2</f>
        <v>小林　佳歩</v>
      </c>
      <c r="AE2" s="120"/>
      <c r="AF2" s="120">
        <v>5</v>
      </c>
      <c r="AG2" s="155" t="str">
        <f t="shared" ref="AG2:AH6" si="1">W7</f>
        <v>新井　美咲</v>
      </c>
      <c r="AH2" s="155" t="str">
        <f t="shared" si="1"/>
        <v>三将</v>
      </c>
      <c r="AJ2" s="146"/>
      <c r="AK2" s="417">
        <f>VLOOKUP(AM2,マスター!$K:$M,2,FALSE)</f>
        <v>11</v>
      </c>
      <c r="AL2" s="417" t="str">
        <f>VLOOKUP(AM2,マスター!$K:$M,3,FALSE)</f>
        <v>神奈川</v>
      </c>
      <c r="AM2" s="418" t="s">
        <v>161</v>
      </c>
      <c r="AN2" s="153">
        <v>112</v>
      </c>
      <c r="AO2" s="154" t="str">
        <f>VLOOKUP(AN2,マスター!$B$3:$E$200,3,FALSE)</f>
        <v>髙松　沙南</v>
      </c>
      <c r="AP2" s="154" t="str">
        <f>VLOOKUP(AN2,マスター!$B$3:$E$200,2,FALSE)</f>
        <v>副将</v>
      </c>
      <c r="AQ2" s="155" t="str">
        <f t="shared" ref="AQ2:AQ65" si="2">IF(COUNTIF($AN:$AN,AN2)&gt;1,"重複","o")</f>
        <v>o</v>
      </c>
      <c r="AR2" s="155" t="str">
        <f>IF(AN2&lt;AK2*10,"エラー",IF(AN2&gt;AK2*10+9,"エラー","o"))</f>
        <v>o</v>
      </c>
      <c r="AU2" s="155" t="str">
        <f>AP2</f>
        <v>副将</v>
      </c>
      <c r="AV2" s="155" t="str">
        <f>AO2</f>
        <v>髙松　沙南</v>
      </c>
      <c r="AW2" s="120">
        <v>23</v>
      </c>
      <c r="AX2" s="120"/>
      <c r="AY2" s="155" t="str">
        <f t="shared" ref="AY2:AZ6" si="3">AO7</f>
        <v>渡邉こころ</v>
      </c>
      <c r="AZ2" s="155" t="str">
        <f t="shared" si="3"/>
        <v>副将</v>
      </c>
      <c r="BB2" s="149"/>
      <c r="BE2" s="156" t="str">
        <f t="shared" ref="BE2:BE65" si="4">IF(M2&gt;0,L2,IF(N2&gt;0,O2,""))</f>
        <v>鈴木真悠子</v>
      </c>
      <c r="BF2" s="155"/>
      <c r="BG2" s="155" t="str">
        <f>IF(AE2&gt;0,AD2,IF(AF2&gt;0,AG2,""))</f>
        <v>新井　美咲</v>
      </c>
      <c r="BH2" s="155"/>
      <c r="BI2" s="155" t="str">
        <f>IF(AW2&gt;0,AV2,IF(AX2&gt;0,AY2,""))</f>
        <v>髙松　沙南</v>
      </c>
      <c r="BJ2" s="155"/>
      <c r="BK2">
        <f>COUNTIF($BE:$BJ,BE2)</f>
        <v>2</v>
      </c>
      <c r="BM2" s="155" t="s">
        <v>498</v>
      </c>
      <c r="BN2" s="155" t="str">
        <f>IF(BK42=3,BE42,"")</f>
        <v/>
      </c>
      <c r="BO2" s="155" t="str">
        <f>IF(BK82=3,BE82,"")</f>
        <v/>
      </c>
    </row>
    <row r="3" spans="1:70">
      <c r="A3" s="417"/>
      <c r="B3" s="417"/>
      <c r="C3" s="419"/>
      <c r="D3" s="153">
        <v>116</v>
      </c>
      <c r="E3" s="154" t="str">
        <f>VLOOKUP(D3,マスター!$B$3:$E$200,3,FALSE)</f>
        <v>小林　佳歩</v>
      </c>
      <c r="F3" s="154" t="str">
        <f>VLOOKUP(D3,マスター!$B$3:$E$200,2,FALSE)</f>
        <v>六将</v>
      </c>
      <c r="G3" s="155" t="str">
        <f t="shared" ref="G3:G66" si="5">IF(COUNTIF($D:$D,D3)&gt;1,"重複","o")</f>
        <v>o</v>
      </c>
      <c r="H3" s="155" t="str">
        <f>IF(D3&lt;A2*10,"エラー",IF(D3&gt;A2*10+9,"エラー","o"))</f>
        <v>o</v>
      </c>
      <c r="K3" s="155" t="str">
        <f t="shared" ref="K3:K6" si="6">F3</f>
        <v>六将</v>
      </c>
      <c r="L3" s="155" t="str">
        <f>E3</f>
        <v>小林　佳歩</v>
      </c>
      <c r="M3" s="120"/>
      <c r="N3" s="120">
        <v>8</v>
      </c>
      <c r="O3" s="155" t="str">
        <f t="shared" si="0"/>
        <v>関　　海璃</v>
      </c>
      <c r="P3" s="155" t="str">
        <f t="shared" si="0"/>
        <v>三将</v>
      </c>
      <c r="R3" s="143"/>
      <c r="S3" s="417"/>
      <c r="T3" s="417"/>
      <c r="U3" s="419"/>
      <c r="V3" s="153">
        <v>111</v>
      </c>
      <c r="W3" s="154" t="str">
        <f>VLOOKUP(V3,マスター!$B$3:$E$200,3,FALSE)</f>
        <v>木内　美里</v>
      </c>
      <c r="X3" s="154" t="str">
        <f>VLOOKUP(V3,マスター!$B$3:$E$200,2,FALSE)</f>
        <v>主将</v>
      </c>
      <c r="Y3" s="155" t="str">
        <f t="shared" ref="Y3:Y66" si="7">IF(COUNTIF($D:$D,V3)&gt;1,"重複","o")</f>
        <v>o</v>
      </c>
      <c r="Z3" s="155" t="str">
        <f>IF(V3&lt;S2*10,"エラー",IF(V3&gt;S2*10+9,"エラー","o"))</f>
        <v>o</v>
      </c>
      <c r="AC3" s="155" t="str">
        <f t="shared" ref="AC3:AC6" si="8">X3</f>
        <v>主将</v>
      </c>
      <c r="AD3" s="155" t="str">
        <f>W3</f>
        <v>木内　美里</v>
      </c>
      <c r="AE3" s="120">
        <v>7</v>
      </c>
      <c r="AF3" s="120"/>
      <c r="AG3" s="155" t="str">
        <f t="shared" si="1"/>
        <v>島田　弥愛</v>
      </c>
      <c r="AH3" s="155" t="str">
        <f t="shared" si="1"/>
        <v>副将</v>
      </c>
      <c r="AJ3" s="146"/>
      <c r="AK3" s="417"/>
      <c r="AL3" s="417"/>
      <c r="AM3" s="419"/>
      <c r="AN3" s="153">
        <v>113</v>
      </c>
      <c r="AO3" s="154" t="str">
        <f>VLOOKUP(AN3,マスター!$B$3:$E$200,3,FALSE)</f>
        <v>吉野　心逢</v>
      </c>
      <c r="AP3" s="154" t="str">
        <f>VLOOKUP(AN3,マスター!$B$3:$E$200,2,FALSE)</f>
        <v>三将</v>
      </c>
      <c r="AQ3" s="155" t="str">
        <f t="shared" si="2"/>
        <v>o</v>
      </c>
      <c r="AR3" s="155" t="str">
        <f>IF(AN3&lt;AK2*10,"エラー",IF(AN3&gt;AK2*10+9,"エラー","o"))</f>
        <v>o</v>
      </c>
      <c r="AU3" s="155" t="str">
        <f t="shared" ref="AU3:AU6" si="9">AP3</f>
        <v>三将</v>
      </c>
      <c r="AV3" s="155" t="str">
        <f>AO3</f>
        <v>吉野　心逢</v>
      </c>
      <c r="AW3" s="120">
        <v>8</v>
      </c>
      <c r="AX3" s="120"/>
      <c r="AY3" s="155" t="str">
        <f t="shared" si="3"/>
        <v>渡邉　理子</v>
      </c>
      <c r="AZ3" s="155" t="str">
        <f t="shared" si="3"/>
        <v>三将</v>
      </c>
      <c r="BB3" s="149"/>
      <c r="BE3" s="156" t="str">
        <f t="shared" si="4"/>
        <v>関　　海璃</v>
      </c>
      <c r="BF3" s="155"/>
      <c r="BG3" s="155" t="str">
        <f t="shared" ref="BG3:BG66" si="10">IF(AE3&gt;0,AD3,IF(AF3&gt;0,AG3,""))</f>
        <v>木内　美里</v>
      </c>
      <c r="BH3" s="155"/>
      <c r="BI3" s="155" t="str">
        <f t="shared" ref="BI3:BI66" si="11">IF(AW3&gt;0,AV3,IF(AX3&gt;0,AY3,""))</f>
        <v>吉野　心逢</v>
      </c>
      <c r="BJ3" s="155"/>
      <c r="BK3">
        <f t="shared" ref="BK3:BK66" si="12">COUNTIF($BE:$BJ,BE3)</f>
        <v>2</v>
      </c>
      <c r="BM3" s="155" t="str">
        <f>IF(BK43=3,BE43,"")</f>
        <v>日高　里紗</v>
      </c>
      <c r="BN3" s="155" t="str">
        <f>IF(BK83=3,BE83,"")</f>
        <v>愛澤佑果子</v>
      </c>
      <c r="BQ3" s="155" t="str">
        <f>IF(BN43=3,BH43,"")</f>
        <v/>
      </c>
      <c r="BR3" s="155" t="str">
        <f>IF(BN83=3,BH83,"")</f>
        <v/>
      </c>
    </row>
    <row r="4" spans="1:70">
      <c r="A4" s="417"/>
      <c r="B4" s="417"/>
      <c r="C4" s="419"/>
      <c r="D4" s="153">
        <v>112</v>
      </c>
      <c r="E4" s="154" t="str">
        <f>VLOOKUP(D4,マスター!$B$3:$E$200,3,FALSE)</f>
        <v>髙松　沙南</v>
      </c>
      <c r="F4" s="154" t="str">
        <f>VLOOKUP(D4,マスター!$B$3:$E$200,2,FALSE)</f>
        <v>副将</v>
      </c>
      <c r="G4" s="155" t="str">
        <f t="shared" si="5"/>
        <v>o</v>
      </c>
      <c r="H4" s="155" t="str">
        <f>IF(D4&lt;A2*10,"エラー",IF(D4&gt;A2*10+9,"エラー","o"))</f>
        <v>o</v>
      </c>
      <c r="K4" s="155" t="str">
        <f t="shared" si="6"/>
        <v>副将</v>
      </c>
      <c r="L4" s="155" t="str">
        <f>E4</f>
        <v>髙松　沙南</v>
      </c>
      <c r="M4" s="120"/>
      <c r="N4" s="120">
        <v>1</v>
      </c>
      <c r="O4" s="155" t="str">
        <f t="shared" si="0"/>
        <v>茅野　智奈</v>
      </c>
      <c r="P4" s="155" t="str">
        <f t="shared" si="0"/>
        <v>四将</v>
      </c>
      <c r="R4" s="143"/>
      <c r="S4" s="417"/>
      <c r="T4" s="417"/>
      <c r="U4" s="419"/>
      <c r="V4" s="153">
        <v>113</v>
      </c>
      <c r="W4" s="154" t="str">
        <f>VLOOKUP(V4,マスター!$B$3:$E$200,3,FALSE)</f>
        <v>吉野　心逢</v>
      </c>
      <c r="X4" s="154" t="str">
        <f>VLOOKUP(V4,マスター!$B$3:$E$200,2,FALSE)</f>
        <v>三将</v>
      </c>
      <c r="Y4" s="155" t="str">
        <f t="shared" si="7"/>
        <v>o</v>
      </c>
      <c r="Z4" s="155" t="str">
        <f>IF(V4&lt;S2*10,"エラー",IF(V4&gt;S2*10+9,"エラー","o"))</f>
        <v>o</v>
      </c>
      <c r="AC4" s="155" t="str">
        <f t="shared" si="8"/>
        <v>三将</v>
      </c>
      <c r="AD4" s="155" t="str">
        <f>W4</f>
        <v>吉野　心逢</v>
      </c>
      <c r="AE4" s="120">
        <v>11</v>
      </c>
      <c r="AF4" s="120"/>
      <c r="AG4" s="155" t="str">
        <f t="shared" si="1"/>
        <v>谷　　珠音</v>
      </c>
      <c r="AH4" s="155" t="str">
        <f t="shared" si="1"/>
        <v>五将</v>
      </c>
      <c r="AJ4" s="146"/>
      <c r="AK4" s="417"/>
      <c r="AL4" s="417"/>
      <c r="AM4" s="419"/>
      <c r="AN4" s="153">
        <v>111</v>
      </c>
      <c r="AO4" s="154" t="str">
        <f>VLOOKUP(AN4,マスター!$B$3:$E$200,3,FALSE)</f>
        <v>木内　美里</v>
      </c>
      <c r="AP4" s="154" t="str">
        <f>VLOOKUP(AN4,マスター!$B$3:$E$200,2,FALSE)</f>
        <v>主将</v>
      </c>
      <c r="AQ4" s="155" t="str">
        <f t="shared" si="2"/>
        <v>o</v>
      </c>
      <c r="AR4" s="155" t="str">
        <f>IF(AN4&lt;AK2*10,"エラー",IF(AN4&gt;AK2*10+9,"エラー","o"))</f>
        <v>o</v>
      </c>
      <c r="AU4" s="155" t="str">
        <f t="shared" si="9"/>
        <v>主将</v>
      </c>
      <c r="AV4" s="155" t="str">
        <f>AO4</f>
        <v>木内　美里</v>
      </c>
      <c r="AW4" s="120">
        <v>13</v>
      </c>
      <c r="AX4" s="120"/>
      <c r="AY4" s="155" t="str">
        <f t="shared" si="3"/>
        <v>豊前　結以</v>
      </c>
      <c r="AZ4" s="155" t="str">
        <f t="shared" si="3"/>
        <v>四将</v>
      </c>
      <c r="BB4" s="149"/>
      <c r="BE4" s="156" t="str">
        <f t="shared" si="4"/>
        <v>茅野　智奈</v>
      </c>
      <c r="BF4" s="155"/>
      <c r="BG4" s="155" t="str">
        <f t="shared" si="10"/>
        <v>吉野　心逢</v>
      </c>
      <c r="BH4" s="155"/>
      <c r="BI4" s="155" t="str">
        <f t="shared" si="11"/>
        <v>木内　美里</v>
      </c>
      <c r="BJ4" s="155"/>
      <c r="BK4">
        <f t="shared" si="12"/>
        <v>3</v>
      </c>
      <c r="BM4" s="155" t="str">
        <f t="shared" ref="BM4:BM41" si="13">IF(BK4=3,BE4,"")</f>
        <v>茅野　智奈</v>
      </c>
      <c r="BN4" s="155" t="str">
        <f>IF(BK44=3,BE44,"")</f>
        <v/>
      </c>
      <c r="BO4" s="155" t="str">
        <f t="shared" ref="BO4:BO12" si="14">IF(BK84=3,BE84,"")</f>
        <v/>
      </c>
    </row>
    <row r="5" spans="1:70">
      <c r="A5" s="417"/>
      <c r="B5" s="417"/>
      <c r="C5" s="419"/>
      <c r="D5" s="153">
        <v>111</v>
      </c>
      <c r="E5" s="154" t="str">
        <f>VLOOKUP(D5,マスター!$B$3:$E$200,3,FALSE)</f>
        <v>木内　美里</v>
      </c>
      <c r="F5" s="154" t="str">
        <f>VLOOKUP(D5,マスター!$B$3:$E$200,2,FALSE)</f>
        <v>主将</v>
      </c>
      <c r="G5" s="155" t="str">
        <f t="shared" si="5"/>
        <v>o</v>
      </c>
      <c r="H5" s="155" t="str">
        <f>IF(D5&lt;A2*10,"エラー",IF(D5&gt;A2*10+9,"エラー","o"))</f>
        <v>o</v>
      </c>
      <c r="K5" s="155" t="str">
        <f t="shared" si="6"/>
        <v>主将</v>
      </c>
      <c r="L5" s="155" t="str">
        <f>E5</f>
        <v>木内　美里</v>
      </c>
      <c r="M5" s="120">
        <v>9</v>
      </c>
      <c r="N5" s="120"/>
      <c r="O5" s="155" t="str">
        <f t="shared" si="0"/>
        <v>秋元敬士郎</v>
      </c>
      <c r="P5" s="155" t="str">
        <f t="shared" si="0"/>
        <v>六将</v>
      </c>
      <c r="R5" s="143"/>
      <c r="S5" s="417"/>
      <c r="T5" s="417"/>
      <c r="U5" s="419"/>
      <c r="V5" s="153">
        <v>112</v>
      </c>
      <c r="W5" s="154" t="str">
        <f>VLOOKUP(V5,マスター!$B$3:$E$200,3,FALSE)</f>
        <v>髙松　沙南</v>
      </c>
      <c r="X5" s="154" t="str">
        <f>VLOOKUP(V5,マスター!$B$3:$E$200,2,FALSE)</f>
        <v>副将</v>
      </c>
      <c r="Y5" s="155" t="str">
        <f t="shared" si="7"/>
        <v>o</v>
      </c>
      <c r="Z5" s="155" t="str">
        <f>IF(V5&lt;S2*10,"エラー",IF(V5&gt;S2*10+9,"エラー","o"))</f>
        <v>o</v>
      </c>
      <c r="AC5" s="155" t="str">
        <f t="shared" si="8"/>
        <v>副将</v>
      </c>
      <c r="AD5" s="155" t="str">
        <f>W5</f>
        <v>髙松　沙南</v>
      </c>
      <c r="AE5" s="120"/>
      <c r="AF5" s="120">
        <v>7</v>
      </c>
      <c r="AG5" s="155" t="str">
        <f t="shared" si="1"/>
        <v>中村　梨紗</v>
      </c>
      <c r="AH5" s="155" t="str">
        <f t="shared" si="1"/>
        <v>四将</v>
      </c>
      <c r="AJ5" s="146"/>
      <c r="AK5" s="417"/>
      <c r="AL5" s="417"/>
      <c r="AM5" s="419"/>
      <c r="AN5" s="153">
        <v>117</v>
      </c>
      <c r="AO5" s="154" t="str">
        <f>VLOOKUP(AN5,マスター!$B$3:$E$200,3,FALSE)</f>
        <v>井上　紗希</v>
      </c>
      <c r="AP5" s="154" t="str">
        <f>VLOOKUP(AN5,マスター!$B$3:$E$200,2,FALSE)</f>
        <v>七将</v>
      </c>
      <c r="AQ5" s="155" t="str">
        <f t="shared" si="2"/>
        <v>o</v>
      </c>
      <c r="AR5" s="155" t="str">
        <f>IF(AN5&lt;AK2*10,"エラー",IF(AN5&gt;AK2*10+9,"エラー","o"))</f>
        <v>o</v>
      </c>
      <c r="AU5" s="155" t="str">
        <f t="shared" si="9"/>
        <v>七将</v>
      </c>
      <c r="AV5" s="155" t="str">
        <f>AO5</f>
        <v>井上　紗希</v>
      </c>
      <c r="AW5" s="120">
        <v>50</v>
      </c>
      <c r="AX5" s="120"/>
      <c r="AY5" s="155" t="s">
        <v>499</v>
      </c>
      <c r="AZ5" s="155" t="s">
        <v>499</v>
      </c>
      <c r="BB5" s="149"/>
      <c r="BE5" s="156" t="str">
        <f t="shared" si="4"/>
        <v>木内　美里</v>
      </c>
      <c r="BF5" s="155"/>
      <c r="BG5" s="155" t="str">
        <f t="shared" si="10"/>
        <v>中村　梨紗</v>
      </c>
      <c r="BH5" s="155"/>
      <c r="BI5" s="155" t="str">
        <f t="shared" si="11"/>
        <v>井上　紗希</v>
      </c>
      <c r="BJ5" s="155"/>
      <c r="BK5">
        <f t="shared" si="12"/>
        <v>3</v>
      </c>
      <c r="BM5" s="155" t="str">
        <f t="shared" si="13"/>
        <v>木内　美里</v>
      </c>
      <c r="BN5" s="155" t="str">
        <f>IF(BK45=3,BE45,"")</f>
        <v>小川　千博</v>
      </c>
      <c r="BO5" s="155" t="str">
        <f t="shared" si="14"/>
        <v/>
      </c>
    </row>
    <row r="6" spans="1:70">
      <c r="A6" s="417"/>
      <c r="B6" s="417"/>
      <c r="C6" s="419"/>
      <c r="D6" s="153">
        <v>113</v>
      </c>
      <c r="E6" s="154" t="str">
        <f>VLOOKUP(D6,マスター!$B$3:$E$200,3,FALSE)</f>
        <v>吉野　心逢</v>
      </c>
      <c r="F6" s="154" t="str">
        <f>VLOOKUP(D6,マスター!$B$3:$E$200,2,FALSE)</f>
        <v>三将</v>
      </c>
      <c r="G6" s="155" t="str">
        <f t="shared" si="5"/>
        <v>o</v>
      </c>
      <c r="H6" s="155" t="str">
        <f>IF(D6&lt;A2*10,"エラー",IF(D6&gt;A2*10+9,"エラー","o"))</f>
        <v>o</v>
      </c>
      <c r="K6" s="155" t="str">
        <f t="shared" si="6"/>
        <v>三将</v>
      </c>
      <c r="L6" s="155" t="str">
        <f>E6</f>
        <v>吉野　心逢</v>
      </c>
      <c r="M6" s="120"/>
      <c r="N6" s="120">
        <v>7</v>
      </c>
      <c r="O6" s="155" t="str">
        <f t="shared" si="0"/>
        <v>丸山　千尋</v>
      </c>
      <c r="P6" s="155" t="str">
        <f t="shared" si="0"/>
        <v>主将</v>
      </c>
      <c r="R6" s="143"/>
      <c r="S6" s="417"/>
      <c r="T6" s="417"/>
      <c r="U6" s="419"/>
      <c r="V6" s="153">
        <v>114</v>
      </c>
      <c r="W6" s="154" t="str">
        <f>VLOOKUP(V6,マスター!$B$3:$E$200,3,FALSE)</f>
        <v>鈴木真悠子</v>
      </c>
      <c r="X6" s="154" t="str">
        <f>VLOOKUP(V6,マスター!$B$3:$E$200,2,FALSE)</f>
        <v>四将</v>
      </c>
      <c r="Y6" s="155" t="str">
        <f t="shared" si="7"/>
        <v>o</v>
      </c>
      <c r="Z6" s="155" t="str">
        <f>IF(V6&lt;S2*10,"エラー",IF(V6&gt;S2*10+9,"エラー","o"))</f>
        <v>o</v>
      </c>
      <c r="AC6" s="155" t="str">
        <f t="shared" si="8"/>
        <v>四将</v>
      </c>
      <c r="AD6" s="155" t="str">
        <f>W6</f>
        <v>鈴木真悠子</v>
      </c>
      <c r="AE6" s="120"/>
      <c r="AF6" s="120">
        <v>6</v>
      </c>
      <c r="AG6" s="155" t="str">
        <f t="shared" si="1"/>
        <v>岩村　知佳</v>
      </c>
      <c r="AH6" s="155" t="str">
        <f t="shared" si="1"/>
        <v>主将</v>
      </c>
      <c r="AJ6" s="146"/>
      <c r="AK6" s="417"/>
      <c r="AL6" s="417"/>
      <c r="AM6" s="419"/>
      <c r="AN6" s="153">
        <v>114</v>
      </c>
      <c r="AO6" s="154" t="str">
        <f>VLOOKUP(AN6,マスター!$B$3:$E$200,3,FALSE)</f>
        <v>鈴木真悠子</v>
      </c>
      <c r="AP6" s="154" t="str">
        <f>VLOOKUP(AN6,マスター!$B$3:$E$200,2,FALSE)</f>
        <v>四将</v>
      </c>
      <c r="AQ6" s="155" t="str">
        <f t="shared" si="2"/>
        <v>o</v>
      </c>
      <c r="AR6" s="155" t="str">
        <f>IF(AN6&lt;AK2*10,"エラー",IF(AN6&gt;AK2*10+9,"エラー","o"))</f>
        <v>o</v>
      </c>
      <c r="AU6" s="155" t="str">
        <f t="shared" si="9"/>
        <v>四将</v>
      </c>
      <c r="AV6" s="155" t="str">
        <f>AO6</f>
        <v>鈴木真悠子</v>
      </c>
      <c r="AW6" s="120">
        <v>12</v>
      </c>
      <c r="AX6" s="120"/>
      <c r="AY6" s="155" t="str">
        <f t="shared" si="3"/>
        <v>橘田　美咲</v>
      </c>
      <c r="AZ6" s="155" t="str">
        <f t="shared" si="3"/>
        <v>主将</v>
      </c>
      <c r="BB6" s="149"/>
      <c r="BE6" s="156" t="str">
        <f t="shared" si="4"/>
        <v>丸山　千尋</v>
      </c>
      <c r="BF6" s="155"/>
      <c r="BG6" s="155" t="str">
        <f t="shared" si="10"/>
        <v>岩村　知佳</v>
      </c>
      <c r="BH6" s="155"/>
      <c r="BI6" s="155" t="str">
        <f t="shared" si="11"/>
        <v>鈴木真悠子</v>
      </c>
      <c r="BJ6" s="155"/>
      <c r="BK6">
        <f t="shared" si="12"/>
        <v>3</v>
      </c>
      <c r="BM6" s="155" t="str">
        <f t="shared" si="13"/>
        <v>丸山　千尋</v>
      </c>
      <c r="BN6" s="155" t="str">
        <f>IF(BK46=3,BE46,"")</f>
        <v>奥沢　理央</v>
      </c>
      <c r="BO6" s="155" t="str">
        <f t="shared" si="14"/>
        <v/>
      </c>
    </row>
    <row r="7" spans="1:70">
      <c r="A7" s="417">
        <f>VLOOKUP(C7,マスター!$K:$M,2,FALSE)</f>
        <v>13</v>
      </c>
      <c r="B7" s="417" t="str">
        <f>VLOOKUP(C7,マスター!$K:$M,3,FALSE)</f>
        <v>長野</v>
      </c>
      <c r="C7" s="420" t="s">
        <v>162</v>
      </c>
      <c r="D7" s="153">
        <v>132</v>
      </c>
      <c r="E7" s="155" t="str">
        <f>VLOOKUP(D7,マスター!$B$3:$E$200,3,FALSE)</f>
        <v>風間　美樹</v>
      </c>
      <c r="F7" s="155" t="str">
        <f>VLOOKUP(D7,マスター!$B$3:$E$200,2,FALSE)</f>
        <v>副将</v>
      </c>
      <c r="G7" s="155" t="str">
        <f t="shared" si="5"/>
        <v>o</v>
      </c>
      <c r="H7" s="155" t="str">
        <f>IF(D7&lt;A7*10,"エラー",IF(D7&gt;A7*10+9,"エラー","o"))</f>
        <v>o</v>
      </c>
      <c r="R7" s="143"/>
      <c r="S7" s="417">
        <f>VLOOKUP(U7,マスター!$K:$M,2,FALSE)</f>
        <v>10</v>
      </c>
      <c r="T7" s="417" t="str">
        <f>VLOOKUP(U7,マスター!$K:$M,3,FALSE)</f>
        <v>東京</v>
      </c>
      <c r="U7" s="420" t="s">
        <v>336</v>
      </c>
      <c r="V7" s="153">
        <v>103</v>
      </c>
      <c r="W7" s="155" t="str">
        <f>VLOOKUP(V7,マスター!$B$3:$E$200,3,FALSE)</f>
        <v>新井　美咲</v>
      </c>
      <c r="X7" s="155" t="str">
        <f>VLOOKUP(V7,マスター!$B$3:$E$200,2,FALSE)</f>
        <v>三将</v>
      </c>
      <c r="Y7" s="155" t="str">
        <f t="shared" si="7"/>
        <v>o</v>
      </c>
      <c r="Z7" s="155" t="str">
        <f>IF(V7&lt;S7*10,"エラー",IF(V7&gt;S7*10+9,"エラー","o"))</f>
        <v>o</v>
      </c>
      <c r="AJ7" s="146"/>
      <c r="AK7" s="417">
        <f>VLOOKUP(AM7,マスター!$K:$M,2,FALSE)</f>
        <v>12</v>
      </c>
      <c r="AL7" s="417" t="str">
        <f>VLOOKUP(AM7,マスター!$K:$M,3,FALSE)</f>
        <v>山梨</v>
      </c>
      <c r="AM7" s="420" t="s">
        <v>339</v>
      </c>
      <c r="AN7" s="153">
        <v>122</v>
      </c>
      <c r="AO7" s="155" t="str">
        <f>VLOOKUP(AN7,マスター!$B$3:$E$200,3,FALSE)</f>
        <v>渡邉こころ</v>
      </c>
      <c r="AP7" s="155" t="str">
        <f>VLOOKUP(AN7,マスター!$B$3:$E$200,2,FALSE)</f>
        <v>副将</v>
      </c>
      <c r="AQ7" s="155" t="str">
        <f t="shared" si="2"/>
        <v>o</v>
      </c>
      <c r="AR7" s="155" t="str">
        <f>IF(AN7&lt;AK7*10,"エラー",IF(AN7&gt;AK7*10+9,"エラー","o"))</f>
        <v>o</v>
      </c>
      <c r="BB7" s="149"/>
      <c r="BE7" s="156" t="str">
        <f t="shared" si="4"/>
        <v/>
      </c>
      <c r="BF7" s="155"/>
      <c r="BG7" s="155" t="str">
        <f t="shared" si="10"/>
        <v/>
      </c>
      <c r="BH7" s="155"/>
      <c r="BI7" s="155" t="str">
        <f t="shared" si="11"/>
        <v/>
      </c>
      <c r="BJ7" s="155"/>
      <c r="BK7">
        <f t="shared" si="12"/>
        <v>6291265</v>
      </c>
      <c r="BM7" s="155" t="str">
        <f>IF(BK13=3,BE13,"")</f>
        <v>中村　梨紗</v>
      </c>
      <c r="BN7" s="155" t="str">
        <f>IF(BK93=3,BE93,"")</f>
        <v>菅　　心緒</v>
      </c>
      <c r="BO7" s="155" t="str">
        <f t="shared" si="14"/>
        <v/>
      </c>
    </row>
    <row r="8" spans="1:70">
      <c r="A8" s="417"/>
      <c r="B8" s="417"/>
      <c r="C8" s="420"/>
      <c r="D8" s="153">
        <v>133</v>
      </c>
      <c r="E8" s="155" t="str">
        <f>VLOOKUP(D8,マスター!$B$3:$E$200,3,FALSE)</f>
        <v>関　　海璃</v>
      </c>
      <c r="F8" s="155" t="str">
        <f>VLOOKUP(D8,マスター!$B$3:$E$200,2,FALSE)</f>
        <v>三将</v>
      </c>
      <c r="G8" s="155" t="str">
        <f t="shared" si="5"/>
        <v>o</v>
      </c>
      <c r="H8" s="155" t="str">
        <f>IF(D8&lt;A7*10,"エラー",IF(D8&gt;A7*10+9,"エラー","o"))</f>
        <v>o</v>
      </c>
      <c r="R8" s="143"/>
      <c r="S8" s="417"/>
      <c r="T8" s="417"/>
      <c r="U8" s="420"/>
      <c r="V8" s="153">
        <v>102</v>
      </c>
      <c r="W8" s="155" t="str">
        <f>VLOOKUP(V8,マスター!$B$3:$E$200,3,FALSE)</f>
        <v>島田　弥愛</v>
      </c>
      <c r="X8" s="155" t="str">
        <f>VLOOKUP(V8,マスター!$B$3:$E$200,2,FALSE)</f>
        <v>副将</v>
      </c>
      <c r="Y8" s="155" t="str">
        <f t="shared" si="7"/>
        <v>o</v>
      </c>
      <c r="Z8" s="155" t="str">
        <f>IF(V8&lt;S7*10,"エラー",IF(V8&gt;S7*10+9,"エラー","o"))</f>
        <v>o</v>
      </c>
      <c r="AJ8" s="146"/>
      <c r="AK8" s="417"/>
      <c r="AL8" s="417"/>
      <c r="AM8" s="420"/>
      <c r="AN8" s="153">
        <v>123</v>
      </c>
      <c r="AO8" s="155" t="str">
        <f>VLOOKUP(AN8,マスター!$B$3:$E$200,3,FALSE)</f>
        <v>渡邉　理子</v>
      </c>
      <c r="AP8" s="155" t="str">
        <f>VLOOKUP(AN8,マスター!$B$3:$E$200,2,FALSE)</f>
        <v>三将</v>
      </c>
      <c r="AQ8" s="155" t="str">
        <f t="shared" si="2"/>
        <v>o</v>
      </c>
      <c r="AR8" s="155" t="str">
        <f>IF(AN8&lt;AK7*10,"エラー",IF(AN8&gt;AK7*10+9,"エラー","o"))</f>
        <v>o</v>
      </c>
      <c r="BB8" s="149"/>
      <c r="BE8" s="156" t="str">
        <f t="shared" si="4"/>
        <v/>
      </c>
      <c r="BF8" s="155"/>
      <c r="BG8" s="155" t="str">
        <f t="shared" si="10"/>
        <v/>
      </c>
      <c r="BH8" s="155"/>
      <c r="BI8" s="155" t="str">
        <f t="shared" si="11"/>
        <v/>
      </c>
      <c r="BJ8" s="155"/>
      <c r="BK8">
        <f t="shared" si="12"/>
        <v>6291265</v>
      </c>
      <c r="BM8" s="155" t="str">
        <f>IF(BK24=3,BE24,"")</f>
        <v>天野　瑶子</v>
      </c>
      <c r="BN8" s="155" t="str">
        <f>IF(BK48=3,BE48,"")</f>
        <v/>
      </c>
      <c r="BO8" s="155" t="str">
        <f t="shared" si="14"/>
        <v/>
      </c>
    </row>
    <row r="9" spans="1:70">
      <c r="A9" s="417"/>
      <c r="B9" s="417"/>
      <c r="C9" s="420"/>
      <c r="D9" s="153">
        <v>134</v>
      </c>
      <c r="E9" s="155" t="str">
        <f>VLOOKUP(D9,マスター!$B$3:$E$200,3,FALSE)</f>
        <v>茅野　智奈</v>
      </c>
      <c r="F9" s="155" t="str">
        <f>VLOOKUP(D9,マスター!$B$3:$E$200,2,FALSE)</f>
        <v>四将</v>
      </c>
      <c r="G9" s="155" t="str">
        <f t="shared" si="5"/>
        <v>o</v>
      </c>
      <c r="H9" s="155" t="str">
        <f>IF(D9&lt;A7*10,"エラー",IF(D9&gt;A7*10+9,"エラー","o"))</f>
        <v>o</v>
      </c>
      <c r="R9" s="143"/>
      <c r="S9" s="417"/>
      <c r="T9" s="417"/>
      <c r="U9" s="420"/>
      <c r="V9" s="153">
        <v>105</v>
      </c>
      <c r="W9" s="155" t="str">
        <f>VLOOKUP(V9,マスター!$B$3:$E$200,3,FALSE)</f>
        <v>谷　　珠音</v>
      </c>
      <c r="X9" s="155" t="str">
        <f>VLOOKUP(V9,マスター!$B$3:$E$200,2,FALSE)</f>
        <v>五将</v>
      </c>
      <c r="Y9" s="155" t="str">
        <f t="shared" si="7"/>
        <v>o</v>
      </c>
      <c r="Z9" s="155" t="str">
        <f>IF(V9&lt;S7*10,"エラー",IF(V9&gt;S7*10+9,"エラー","o"))</f>
        <v>o</v>
      </c>
      <c r="AJ9" s="146"/>
      <c r="AK9" s="417"/>
      <c r="AL9" s="417"/>
      <c r="AM9" s="420"/>
      <c r="AN9" s="153">
        <v>124</v>
      </c>
      <c r="AO9" s="155" t="str">
        <f>VLOOKUP(AN9,マスター!$B$3:$E$200,3,FALSE)</f>
        <v>豊前　結以</v>
      </c>
      <c r="AP9" s="155" t="str">
        <f>VLOOKUP(AN9,マスター!$B$3:$E$200,2,FALSE)</f>
        <v>四将</v>
      </c>
      <c r="AQ9" s="155" t="str">
        <f t="shared" si="2"/>
        <v>o</v>
      </c>
      <c r="AR9" s="155" t="str">
        <f>IF(AN9&lt;AK7*10,"エラー",IF(AN9&gt;AK7*10+9,"エラー","o"))</f>
        <v>o</v>
      </c>
      <c r="BB9" s="149"/>
      <c r="BE9" s="156" t="str">
        <f t="shared" si="4"/>
        <v/>
      </c>
      <c r="BF9" s="155"/>
      <c r="BG9" s="155" t="str">
        <f t="shared" si="10"/>
        <v/>
      </c>
      <c r="BH9" s="155"/>
      <c r="BI9" s="155" t="str">
        <f t="shared" si="11"/>
        <v/>
      </c>
      <c r="BJ9" s="155"/>
      <c r="BK9">
        <f t="shared" si="12"/>
        <v>6291265</v>
      </c>
      <c r="BM9" s="155" t="str">
        <f>IF(BK65=3,BE65,"")</f>
        <v>濱田　美怜</v>
      </c>
      <c r="BN9" s="155" t="str">
        <f>IF(BK105=3,BE105,"")</f>
        <v>出口　扶歩</v>
      </c>
      <c r="BO9" s="155" t="str">
        <f t="shared" si="14"/>
        <v/>
      </c>
    </row>
    <row r="10" spans="1:70">
      <c r="A10" s="417"/>
      <c r="B10" s="417"/>
      <c r="C10" s="420"/>
      <c r="D10" s="153">
        <v>136</v>
      </c>
      <c r="E10" s="155" t="str">
        <f>VLOOKUP(D10,マスター!$B$3:$E$200,3,FALSE)</f>
        <v>秋元敬士郎</v>
      </c>
      <c r="F10" s="155" t="str">
        <f>VLOOKUP(D10,マスター!$B$3:$E$200,2,FALSE)</f>
        <v>六将</v>
      </c>
      <c r="G10" s="155" t="str">
        <f t="shared" si="5"/>
        <v>o</v>
      </c>
      <c r="H10" s="155" t="str">
        <f>IF(D10&lt;A7*10,"エラー",IF(D10&gt;A7*10+9,"エラー","o"))</f>
        <v>o</v>
      </c>
      <c r="R10" s="143"/>
      <c r="S10" s="417"/>
      <c r="T10" s="417"/>
      <c r="U10" s="420"/>
      <c r="V10" s="153">
        <v>104</v>
      </c>
      <c r="W10" s="155" t="str">
        <f>VLOOKUP(V10,マスター!$B$3:$E$200,3,FALSE)</f>
        <v>中村　梨紗</v>
      </c>
      <c r="X10" s="155" t="str">
        <f>VLOOKUP(V10,マスター!$B$3:$E$200,2,FALSE)</f>
        <v>四将</v>
      </c>
      <c r="Y10" s="155" t="str">
        <f t="shared" si="7"/>
        <v>o</v>
      </c>
      <c r="Z10" s="155" t="str">
        <f>IF(V10&lt;S7*10,"エラー",IF(V10&gt;S7*10+9,"エラー","o"))</f>
        <v>o</v>
      </c>
      <c r="AJ10" s="146"/>
      <c r="AK10" s="417"/>
      <c r="AL10" s="417"/>
      <c r="AM10" s="420"/>
      <c r="AN10" s="153"/>
      <c r="AO10" s="155" t="e">
        <f>VLOOKUP(AN10,マスター!$B$3:$E$200,3,FALSE)</f>
        <v>#N/A</v>
      </c>
      <c r="AP10" s="155" t="e">
        <f>VLOOKUP(AN10,マスター!$B$3:$E$200,2,FALSE)</f>
        <v>#N/A</v>
      </c>
      <c r="AQ10" s="155" t="str">
        <f t="shared" si="2"/>
        <v>o</v>
      </c>
      <c r="AR10" s="155" t="str">
        <f>IF(AN10&lt;AK7*10,"エラー",IF(AN10&gt;AK7*10+9,"エラー","o"))</f>
        <v>エラー</v>
      </c>
      <c r="BB10" s="149"/>
      <c r="BE10" s="156" t="str">
        <f t="shared" si="4"/>
        <v/>
      </c>
      <c r="BF10" s="155"/>
      <c r="BG10" s="155" t="str">
        <f t="shared" si="10"/>
        <v/>
      </c>
      <c r="BH10" s="155"/>
      <c r="BI10" s="155" t="str">
        <f t="shared" si="11"/>
        <v/>
      </c>
      <c r="BJ10" s="155"/>
      <c r="BK10">
        <f t="shared" si="12"/>
        <v>6291265</v>
      </c>
      <c r="BM10" s="155" t="str">
        <f>IF(BK66=3,BE66,"")</f>
        <v>佐々木深結</v>
      </c>
      <c r="BN10" s="155" t="str">
        <f>IF(BK50=3,BE50,"")</f>
        <v/>
      </c>
      <c r="BO10" s="155" t="str">
        <f t="shared" si="14"/>
        <v/>
      </c>
    </row>
    <row r="11" spans="1:70" ht="19" thickBot="1">
      <c r="A11" s="417"/>
      <c r="B11" s="417"/>
      <c r="C11" s="421"/>
      <c r="D11" s="153">
        <v>131</v>
      </c>
      <c r="E11" s="155" t="str">
        <f>VLOOKUP(D11,マスター!$B$3:$E$200,3,FALSE)</f>
        <v>丸山　千尋</v>
      </c>
      <c r="F11" s="155" t="str">
        <f>VLOOKUP(D11,マスター!$B$3:$E$200,2,FALSE)</f>
        <v>主将</v>
      </c>
      <c r="G11" s="155" t="str">
        <f t="shared" si="5"/>
        <v>o</v>
      </c>
      <c r="H11" s="155" t="str">
        <f>IF(D11&lt;A7*10,"エラー",IF(D11&gt;A7*10+9,"エラー","o"))</f>
        <v>o</v>
      </c>
      <c r="K11" t="str">
        <f>B12</f>
        <v>東京</v>
      </c>
      <c r="O11" t="str">
        <f>B17</f>
        <v>山梨</v>
      </c>
      <c r="R11" s="143"/>
      <c r="S11" s="417"/>
      <c r="T11" s="417"/>
      <c r="U11" s="421"/>
      <c r="V11" s="153">
        <v>101</v>
      </c>
      <c r="W11" s="155" t="str">
        <f>VLOOKUP(V11,マスター!$B$3:$E$200,3,FALSE)</f>
        <v>岩村　知佳</v>
      </c>
      <c r="X11" s="155" t="str">
        <f>VLOOKUP(V11,マスター!$B$3:$E$200,2,FALSE)</f>
        <v>主将</v>
      </c>
      <c r="Y11" s="155" t="str">
        <f t="shared" si="7"/>
        <v>o</v>
      </c>
      <c r="Z11" s="155" t="str">
        <f>IF(V11&lt;S7*10,"エラー",IF(V11&gt;S7*10+9,"エラー","o"))</f>
        <v>o</v>
      </c>
      <c r="AC11" t="str">
        <f>T12</f>
        <v>長野</v>
      </c>
      <c r="AG11" t="str">
        <f>T17</f>
        <v>山梨</v>
      </c>
      <c r="AJ11" s="146"/>
      <c r="AK11" s="417"/>
      <c r="AL11" s="417"/>
      <c r="AM11" s="421"/>
      <c r="AN11" s="153">
        <v>121</v>
      </c>
      <c r="AO11" s="155" t="str">
        <f>VLOOKUP(AN11,マスター!$B$3:$E$200,3,FALSE)</f>
        <v>橘田　美咲</v>
      </c>
      <c r="AP11" s="155" t="str">
        <f>VLOOKUP(AN11,マスター!$B$3:$E$200,2,FALSE)</f>
        <v>主将</v>
      </c>
      <c r="AQ11" s="155" t="str">
        <f t="shared" si="2"/>
        <v>o</v>
      </c>
      <c r="AR11" s="155" t="str">
        <f>IF(AN11&lt;AK7*10,"エラー",IF(AN11&gt;AK7*10+9,"エラー","o"))</f>
        <v>o</v>
      </c>
      <c r="AU11" t="str">
        <f>AL12</f>
        <v>長野</v>
      </c>
      <c r="AY11" t="str">
        <f>AL17</f>
        <v>東京</v>
      </c>
      <c r="BB11" s="149"/>
      <c r="BE11" s="156" t="str">
        <f t="shared" si="4"/>
        <v/>
      </c>
      <c r="BF11" s="155"/>
      <c r="BG11" s="155" t="str">
        <f t="shared" si="10"/>
        <v/>
      </c>
      <c r="BH11" s="155"/>
      <c r="BI11" s="155" t="str">
        <f t="shared" si="11"/>
        <v/>
      </c>
      <c r="BJ11" s="155"/>
      <c r="BK11">
        <f t="shared" si="12"/>
        <v>6291265</v>
      </c>
      <c r="BM11" s="155" t="str">
        <f>IF(BK32=3,BE32,"")</f>
        <v>松下　　雅</v>
      </c>
      <c r="BN11" s="155" t="str">
        <f>IF(BK74=3,BE74,"")</f>
        <v>伊藤あかり</v>
      </c>
      <c r="BO11" s="155" t="str">
        <f t="shared" si="14"/>
        <v/>
      </c>
    </row>
    <row r="12" spans="1:70">
      <c r="A12" s="417">
        <f>VLOOKUP(C12,マスター!$K:$M,2,FALSE)</f>
        <v>10</v>
      </c>
      <c r="B12" s="417" t="str">
        <f>VLOOKUP(C12,マスター!$K:$M,3,FALSE)</f>
        <v>東京</v>
      </c>
      <c r="C12" s="418" t="s">
        <v>336</v>
      </c>
      <c r="D12" s="153">
        <v>105</v>
      </c>
      <c r="E12" s="154" t="str">
        <f>VLOOKUP(D12,マスター!$B$3:$E$200,3,FALSE)</f>
        <v>谷　　珠音</v>
      </c>
      <c r="F12" s="154" t="str">
        <f>VLOOKUP(D12,マスター!$B$3:$E$200,2,FALSE)</f>
        <v>五将</v>
      </c>
      <c r="G12" s="155" t="str">
        <f t="shared" si="5"/>
        <v>o</v>
      </c>
      <c r="H12" s="155" t="str">
        <f>IF(D12&lt;A12*10,"エラー",IF(D12&gt;A12*10+9,"エラー","o"))</f>
        <v>o</v>
      </c>
      <c r="K12" s="155" t="str">
        <f>F12</f>
        <v>五将</v>
      </c>
      <c r="L12" s="155" t="str">
        <f>E12</f>
        <v>谷　　珠音</v>
      </c>
      <c r="M12" s="120">
        <v>18</v>
      </c>
      <c r="N12" s="120"/>
      <c r="O12" s="155" t="str">
        <f t="shared" ref="O12:P16" si="15">E17</f>
        <v>豊前　結以</v>
      </c>
      <c r="P12" s="155" t="str">
        <f t="shared" si="15"/>
        <v>四将</v>
      </c>
      <c r="R12" s="143"/>
      <c r="S12" s="417">
        <f>VLOOKUP(U12,マスター!$K:$M,2,FALSE)</f>
        <v>13</v>
      </c>
      <c r="T12" s="417" t="str">
        <f>VLOOKUP(U12,マスター!$K:$M,3,FALSE)</f>
        <v>長野</v>
      </c>
      <c r="U12" s="418" t="s">
        <v>162</v>
      </c>
      <c r="V12" s="153">
        <v>133</v>
      </c>
      <c r="W12" s="154" t="str">
        <f>VLOOKUP(V12,マスター!$B$3:$E$200,3,FALSE)</f>
        <v>関　　海璃</v>
      </c>
      <c r="X12" s="154" t="str">
        <f>VLOOKUP(V12,マスター!$B$3:$E$200,2,FALSE)</f>
        <v>三将</v>
      </c>
      <c r="Y12" s="155" t="str">
        <f t="shared" si="7"/>
        <v>o</v>
      </c>
      <c r="Z12" s="155" t="str">
        <f>IF(V12&lt;S12*10,"エラー",IF(V12&gt;S12*10+9,"エラー","o"))</f>
        <v>o</v>
      </c>
      <c r="AC12" s="155" t="str">
        <f>X12</f>
        <v>三将</v>
      </c>
      <c r="AD12" s="155" t="str">
        <f>W12</f>
        <v>関　　海璃</v>
      </c>
      <c r="AE12" s="120">
        <v>25</v>
      </c>
      <c r="AF12" s="120"/>
      <c r="AG12" s="155" t="str">
        <f t="shared" ref="AG12:AH16" si="16">W17</f>
        <v>-</v>
      </c>
      <c r="AH12" s="155" t="str">
        <f t="shared" si="16"/>
        <v>-</v>
      </c>
      <c r="AJ12" s="146"/>
      <c r="AK12" s="417">
        <f>VLOOKUP(AM12,マスター!$K:$M,2,FALSE)</f>
        <v>13</v>
      </c>
      <c r="AL12" s="417" t="str">
        <f>VLOOKUP(AM12,マスター!$K:$M,3,FALSE)</f>
        <v>長野</v>
      </c>
      <c r="AM12" s="418" t="s">
        <v>162</v>
      </c>
      <c r="AN12" s="153">
        <v>133</v>
      </c>
      <c r="AO12" s="154" t="str">
        <f>VLOOKUP(AN12,マスター!$B$3:$E$200,3,FALSE)</f>
        <v>関　　海璃</v>
      </c>
      <c r="AP12" s="154" t="str">
        <f>VLOOKUP(AN12,マスター!$B$3:$E$200,2,FALSE)</f>
        <v>三将</v>
      </c>
      <c r="AQ12" s="155" t="str">
        <f t="shared" si="2"/>
        <v>o</v>
      </c>
      <c r="AR12" s="155" t="str">
        <f>IF(AN12&lt;AK12*10,"エラー",IF(AN12&gt;AK12*10+9,"エラー","o"))</f>
        <v>o</v>
      </c>
      <c r="AU12" s="155" t="str">
        <f>AP12</f>
        <v>三将</v>
      </c>
      <c r="AV12" s="155" t="str">
        <f>AO12</f>
        <v>関　　海璃</v>
      </c>
      <c r="AW12" s="120"/>
      <c r="AX12" s="120">
        <v>21</v>
      </c>
      <c r="AY12" s="155" t="str">
        <f t="shared" ref="AY12:AZ16" si="17">AO17</f>
        <v>島田　弥愛</v>
      </c>
      <c r="AZ12" s="155" t="str">
        <f t="shared" si="17"/>
        <v>副将</v>
      </c>
      <c r="BB12" s="149"/>
      <c r="BE12" s="156" t="str">
        <f t="shared" si="4"/>
        <v>谷　　珠音</v>
      </c>
      <c r="BF12" s="155"/>
      <c r="BG12" s="155" t="str">
        <f t="shared" si="10"/>
        <v>関　　海璃</v>
      </c>
      <c r="BH12" s="155"/>
      <c r="BI12" s="155" t="str">
        <f t="shared" si="11"/>
        <v>島田　弥愛</v>
      </c>
      <c r="BJ12" s="155"/>
      <c r="BK12">
        <f t="shared" si="12"/>
        <v>2</v>
      </c>
      <c r="BM12" s="155" t="str">
        <f>IF(BK35=3,BE35,"")</f>
        <v>竹鼻　志織</v>
      </c>
      <c r="BN12" s="155" t="str">
        <f>IF(BK36=3,BE36,"")</f>
        <v>棚野　葵子</v>
      </c>
      <c r="BO12" s="155" t="str">
        <f t="shared" si="14"/>
        <v/>
      </c>
    </row>
    <row r="13" spans="1:70">
      <c r="A13" s="417"/>
      <c r="B13" s="417"/>
      <c r="C13" s="419"/>
      <c r="D13" s="153">
        <v>104</v>
      </c>
      <c r="E13" s="154" t="str">
        <f>VLOOKUP(D13,マスター!$B$3:$E$200,3,FALSE)</f>
        <v>中村　梨紗</v>
      </c>
      <c r="F13" s="154" t="str">
        <f>VLOOKUP(D13,マスター!$B$3:$E$200,2,FALSE)</f>
        <v>四将</v>
      </c>
      <c r="G13" s="155" t="str">
        <f t="shared" si="5"/>
        <v>o</v>
      </c>
      <c r="H13" s="155" t="str">
        <f>IF(D13&lt;A12*10,"エラー",IF(D13&gt;A12*10+9,"エラー","o"))</f>
        <v>o</v>
      </c>
      <c r="K13" s="155" t="str">
        <f t="shared" ref="K13:K16" si="18">F13</f>
        <v>四将</v>
      </c>
      <c r="L13" s="155" t="str">
        <f>E13</f>
        <v>中村　梨紗</v>
      </c>
      <c r="M13" s="120">
        <v>18</v>
      </c>
      <c r="N13" s="120"/>
      <c r="O13" s="155" t="str">
        <f t="shared" si="15"/>
        <v>渡邉こころ</v>
      </c>
      <c r="P13" s="155" t="str">
        <f t="shared" si="15"/>
        <v>副将</v>
      </c>
      <c r="R13" s="143"/>
      <c r="S13" s="417"/>
      <c r="T13" s="417"/>
      <c r="U13" s="419"/>
      <c r="V13" s="153">
        <v>132</v>
      </c>
      <c r="W13" s="154" t="str">
        <f>VLOOKUP(V13,マスター!$B$3:$E$200,3,FALSE)</f>
        <v>風間　美樹</v>
      </c>
      <c r="X13" s="154" t="str">
        <f>VLOOKUP(V13,マスター!$B$3:$E$200,2,FALSE)</f>
        <v>副将</v>
      </c>
      <c r="Y13" s="155" t="str">
        <f t="shared" si="7"/>
        <v>o</v>
      </c>
      <c r="Z13" s="155" t="str">
        <f>IF(V13&lt;S12*10,"エラー",IF(V13&gt;S12*10+9,"エラー","o"))</f>
        <v>o</v>
      </c>
      <c r="AC13" s="155" t="str">
        <f t="shared" ref="AC13:AC16" si="19">X13</f>
        <v>副将</v>
      </c>
      <c r="AD13" s="155" t="str">
        <f>W13</f>
        <v>風間　美樹</v>
      </c>
      <c r="AE13" s="120">
        <v>8</v>
      </c>
      <c r="AF13" s="120"/>
      <c r="AG13" s="155" t="str">
        <f t="shared" si="16"/>
        <v>渡邉こころ</v>
      </c>
      <c r="AH13" s="155" t="str">
        <f t="shared" si="16"/>
        <v>副将</v>
      </c>
      <c r="AJ13" s="146"/>
      <c r="AK13" s="417"/>
      <c r="AL13" s="417"/>
      <c r="AM13" s="419"/>
      <c r="AN13" s="153">
        <v>132</v>
      </c>
      <c r="AO13" s="154" t="str">
        <f>VLOOKUP(AN13,マスター!$B$3:$E$200,3,FALSE)</f>
        <v>風間　美樹</v>
      </c>
      <c r="AP13" s="154" t="str">
        <f>VLOOKUP(AN13,マスター!$B$3:$E$200,2,FALSE)</f>
        <v>副将</v>
      </c>
      <c r="AQ13" s="155" t="str">
        <f t="shared" si="2"/>
        <v>o</v>
      </c>
      <c r="AR13" s="155" t="str">
        <f>IF(AN13&lt;AK12*10,"エラー",IF(AN13&gt;AK12*10+9,"エラー","o"))</f>
        <v>o</v>
      </c>
      <c r="AU13" s="155" t="str">
        <f t="shared" ref="AU13:AU16" si="20">AP13</f>
        <v>副将</v>
      </c>
      <c r="AV13" s="155" t="str">
        <f>AO13</f>
        <v>風間　美樹</v>
      </c>
      <c r="AW13" s="120"/>
      <c r="AX13" s="120">
        <v>7</v>
      </c>
      <c r="AY13" s="155" t="str">
        <f t="shared" si="17"/>
        <v>谷　　珠音</v>
      </c>
      <c r="AZ13" s="155" t="str">
        <f t="shared" si="17"/>
        <v>五将</v>
      </c>
      <c r="BB13" s="149"/>
      <c r="BE13" s="156" t="str">
        <f t="shared" si="4"/>
        <v>中村　梨紗</v>
      </c>
      <c r="BF13" s="155"/>
      <c r="BG13" s="155" t="str">
        <f t="shared" si="10"/>
        <v>風間　美樹</v>
      </c>
      <c r="BH13" s="155"/>
      <c r="BI13" s="155" t="str">
        <f t="shared" si="11"/>
        <v>谷　　珠音</v>
      </c>
      <c r="BJ13" s="155"/>
      <c r="BK13">
        <f t="shared" si="12"/>
        <v>3</v>
      </c>
    </row>
    <row r="14" spans="1:70">
      <c r="A14" s="417"/>
      <c r="B14" s="417"/>
      <c r="C14" s="419"/>
      <c r="D14" s="153">
        <v>103</v>
      </c>
      <c r="E14" s="154" t="str">
        <f>VLOOKUP(D14,マスター!$B$3:$E$200,3,FALSE)</f>
        <v>新井　美咲</v>
      </c>
      <c r="F14" s="154" t="str">
        <f>VLOOKUP(D14,マスター!$B$3:$E$200,2,FALSE)</f>
        <v>三将</v>
      </c>
      <c r="G14" s="155" t="str">
        <f t="shared" si="5"/>
        <v>o</v>
      </c>
      <c r="H14" s="155" t="str">
        <f>IF(D14&lt;A12*10,"エラー",IF(D14&gt;A12*10+9,"エラー","o"))</f>
        <v>o</v>
      </c>
      <c r="K14" s="155" t="str">
        <f t="shared" si="18"/>
        <v>三将</v>
      </c>
      <c r="L14" s="155" t="str">
        <f>E14</f>
        <v>新井　美咲</v>
      </c>
      <c r="M14" s="120">
        <v>25</v>
      </c>
      <c r="N14" s="120"/>
      <c r="O14" s="155" t="s">
        <v>499</v>
      </c>
      <c r="P14" s="155" t="s">
        <v>499</v>
      </c>
      <c r="R14" s="143"/>
      <c r="S14" s="417"/>
      <c r="T14" s="417"/>
      <c r="U14" s="419"/>
      <c r="V14" s="153">
        <v>134</v>
      </c>
      <c r="W14" s="154" t="str">
        <f>VLOOKUP(V14,マスター!$B$3:$E$200,3,FALSE)</f>
        <v>茅野　智奈</v>
      </c>
      <c r="X14" s="154" t="str">
        <f>VLOOKUP(V14,マスター!$B$3:$E$200,2,FALSE)</f>
        <v>四将</v>
      </c>
      <c r="Y14" s="155" t="str">
        <f t="shared" si="7"/>
        <v>o</v>
      </c>
      <c r="Z14" s="155" t="str">
        <f>IF(V14&lt;S12*10,"エラー",IF(V14&gt;S12*10+9,"エラー","o"))</f>
        <v>o</v>
      </c>
      <c r="AC14" s="155" t="str">
        <f t="shared" si="19"/>
        <v>四将</v>
      </c>
      <c r="AD14" s="155" t="str">
        <f>W14</f>
        <v>茅野　智奈</v>
      </c>
      <c r="AE14" s="120">
        <v>5</v>
      </c>
      <c r="AF14" s="120"/>
      <c r="AG14" s="155" t="str">
        <f t="shared" si="16"/>
        <v>橘田　美咲</v>
      </c>
      <c r="AH14" s="155" t="str">
        <f t="shared" si="16"/>
        <v>主将</v>
      </c>
      <c r="AJ14" s="146"/>
      <c r="AK14" s="417"/>
      <c r="AL14" s="417"/>
      <c r="AM14" s="419"/>
      <c r="AN14" s="153">
        <v>136</v>
      </c>
      <c r="AO14" s="154" t="str">
        <f>VLOOKUP(AN14,マスター!$B$3:$E$200,3,FALSE)</f>
        <v>秋元敬士郎</v>
      </c>
      <c r="AP14" s="154" t="str">
        <f>VLOOKUP(AN14,マスター!$B$3:$E$200,2,FALSE)</f>
        <v>六将</v>
      </c>
      <c r="AQ14" s="155" t="str">
        <f t="shared" si="2"/>
        <v>o</v>
      </c>
      <c r="AR14" s="155" t="str">
        <f>IF(AN14&lt;AK12*10,"エラー",IF(AN14&gt;AK12*10+9,"エラー","o"))</f>
        <v>o</v>
      </c>
      <c r="AU14" s="155" t="str">
        <f t="shared" si="20"/>
        <v>六将</v>
      </c>
      <c r="AV14" s="155" t="str">
        <f>AO14</f>
        <v>秋元敬士郎</v>
      </c>
      <c r="AW14" s="120"/>
      <c r="AX14" s="120">
        <v>18</v>
      </c>
      <c r="AY14" s="155" t="str">
        <f t="shared" si="17"/>
        <v>中村　梨紗</v>
      </c>
      <c r="AZ14" s="155" t="str">
        <f t="shared" si="17"/>
        <v>四将</v>
      </c>
      <c r="BB14" s="149"/>
      <c r="BE14" s="156" t="str">
        <f t="shared" si="4"/>
        <v>新井　美咲</v>
      </c>
      <c r="BF14" s="155"/>
      <c r="BG14" s="155" t="str">
        <f t="shared" si="10"/>
        <v>茅野　智奈</v>
      </c>
      <c r="BH14" s="155"/>
      <c r="BI14" s="155" t="str">
        <f t="shared" si="11"/>
        <v>中村　梨紗</v>
      </c>
      <c r="BJ14" s="155"/>
      <c r="BK14">
        <f t="shared" si="12"/>
        <v>2</v>
      </c>
      <c r="BM14" s="155" t="str">
        <f t="shared" si="13"/>
        <v/>
      </c>
      <c r="BN14" s="155" t="str">
        <f t="shared" ref="BN14:BN24" si="21">IF(BK54=3,BE54,"")</f>
        <v/>
      </c>
      <c r="BO14" s="155" t="str">
        <f t="shared" ref="BO14:BO24" si="22">IF(BK94=3,BE94,"")</f>
        <v/>
      </c>
    </row>
    <row r="15" spans="1:70">
      <c r="A15" s="417"/>
      <c r="B15" s="417"/>
      <c r="C15" s="419"/>
      <c r="D15" s="153">
        <v>102</v>
      </c>
      <c r="E15" s="154" t="str">
        <f>VLOOKUP(D15,マスター!$B$3:$E$200,3,FALSE)</f>
        <v>島田　弥愛</v>
      </c>
      <c r="F15" s="154" t="str">
        <f>VLOOKUP(D15,マスター!$B$3:$E$200,2,FALSE)</f>
        <v>副将</v>
      </c>
      <c r="G15" s="155" t="str">
        <f t="shared" si="5"/>
        <v>o</v>
      </c>
      <c r="H15" s="155" t="str">
        <f>IF(D15&lt;A12*10,"エラー",IF(D15&gt;A12*10+9,"エラー","o"))</f>
        <v>o</v>
      </c>
      <c r="K15" s="155" t="str">
        <f t="shared" si="18"/>
        <v>副将</v>
      </c>
      <c r="L15" s="155" t="str">
        <f>E15</f>
        <v>島田　弥愛</v>
      </c>
      <c r="M15" s="120">
        <v>4</v>
      </c>
      <c r="N15" s="120"/>
      <c r="O15" s="155" t="str">
        <f t="shared" si="15"/>
        <v>渡邉　理子</v>
      </c>
      <c r="P15" s="155" t="str">
        <f t="shared" si="15"/>
        <v>三将</v>
      </c>
      <c r="R15" s="143"/>
      <c r="S15" s="417"/>
      <c r="T15" s="417"/>
      <c r="U15" s="419"/>
      <c r="V15" s="153">
        <v>131</v>
      </c>
      <c r="W15" s="154" t="str">
        <f>VLOOKUP(V15,マスター!$B$3:$E$200,3,FALSE)</f>
        <v>丸山　千尋</v>
      </c>
      <c r="X15" s="154" t="str">
        <f>VLOOKUP(V15,マスター!$B$3:$E$200,2,FALSE)</f>
        <v>主将</v>
      </c>
      <c r="Y15" s="155" t="str">
        <f t="shared" si="7"/>
        <v>o</v>
      </c>
      <c r="Z15" s="155" t="str">
        <f>IF(V15&lt;S12*10,"エラー",IF(V15&gt;S12*10+9,"エラー","o"))</f>
        <v>o</v>
      </c>
      <c r="AC15" s="155" t="str">
        <f t="shared" si="19"/>
        <v>主将</v>
      </c>
      <c r="AD15" s="155" t="str">
        <f>W15</f>
        <v>丸山　千尋</v>
      </c>
      <c r="AE15" s="120">
        <v>10</v>
      </c>
      <c r="AF15" s="120"/>
      <c r="AG15" s="155" t="str">
        <f t="shared" si="16"/>
        <v>渡邉　理子</v>
      </c>
      <c r="AH15" s="155" t="str">
        <f t="shared" si="16"/>
        <v>三将</v>
      </c>
      <c r="AJ15" s="146"/>
      <c r="AK15" s="417"/>
      <c r="AL15" s="417"/>
      <c r="AM15" s="419"/>
      <c r="AN15" s="153">
        <v>131</v>
      </c>
      <c r="AO15" s="154" t="str">
        <f>VLOOKUP(AN15,マスター!$B$3:$E$200,3,FALSE)</f>
        <v>丸山　千尋</v>
      </c>
      <c r="AP15" s="154" t="str">
        <f>VLOOKUP(AN15,マスター!$B$3:$E$200,2,FALSE)</f>
        <v>主将</v>
      </c>
      <c r="AQ15" s="155" t="str">
        <f t="shared" si="2"/>
        <v>o</v>
      </c>
      <c r="AR15" s="155" t="str">
        <f>IF(AN15&lt;AK12*10,"エラー",IF(AN15&gt;AK12*10+9,"エラー","o"))</f>
        <v>o</v>
      </c>
      <c r="AU15" s="155" t="str">
        <f t="shared" si="20"/>
        <v>主将</v>
      </c>
      <c r="AV15" s="155" t="str">
        <f>AO15</f>
        <v>丸山　千尋</v>
      </c>
      <c r="AW15" s="120">
        <v>4</v>
      </c>
      <c r="AX15" s="120"/>
      <c r="AY15" s="155" t="str">
        <f t="shared" si="17"/>
        <v>岩村　知佳</v>
      </c>
      <c r="AZ15" s="155" t="str">
        <f t="shared" si="17"/>
        <v>主将</v>
      </c>
      <c r="BB15" s="149"/>
      <c r="BE15" s="156" t="str">
        <f t="shared" si="4"/>
        <v>島田　弥愛</v>
      </c>
      <c r="BF15" s="155"/>
      <c r="BG15" s="155" t="str">
        <f t="shared" si="10"/>
        <v>丸山　千尋</v>
      </c>
      <c r="BH15" s="155"/>
      <c r="BI15" s="155" t="str">
        <f t="shared" si="11"/>
        <v>丸山　千尋</v>
      </c>
      <c r="BJ15" s="155"/>
      <c r="BK15">
        <f t="shared" si="12"/>
        <v>2</v>
      </c>
      <c r="BM15" s="155" t="str">
        <f t="shared" si="13"/>
        <v/>
      </c>
      <c r="BN15" s="155" t="str">
        <f t="shared" si="21"/>
        <v/>
      </c>
      <c r="BO15" s="155" t="str">
        <f t="shared" si="22"/>
        <v/>
      </c>
    </row>
    <row r="16" spans="1:70">
      <c r="A16" s="417"/>
      <c r="B16" s="417"/>
      <c r="C16" s="419"/>
      <c r="D16" s="153">
        <v>101</v>
      </c>
      <c r="E16" s="154" t="str">
        <f>VLOOKUP(D16,マスター!$B$3:$E$200,3,FALSE)</f>
        <v>岩村　知佳</v>
      </c>
      <c r="F16" s="154" t="str">
        <f>VLOOKUP(D16,マスター!$B$3:$E$200,2,FALSE)</f>
        <v>主将</v>
      </c>
      <c r="G16" s="155" t="str">
        <f t="shared" si="5"/>
        <v>o</v>
      </c>
      <c r="H16" s="155" t="str">
        <f>IF(D16&lt;A12*10,"エラー",IF(D16&gt;A12*10+9,"エラー","o"))</f>
        <v>o</v>
      </c>
      <c r="K16" s="155" t="str">
        <f t="shared" si="18"/>
        <v>主将</v>
      </c>
      <c r="L16" s="155" t="str">
        <f>E16</f>
        <v>岩村　知佳</v>
      </c>
      <c r="M16" s="120">
        <v>9</v>
      </c>
      <c r="N16" s="120"/>
      <c r="O16" s="155" t="str">
        <f t="shared" si="15"/>
        <v>橘田　美咲</v>
      </c>
      <c r="P16" s="155" t="str">
        <f t="shared" si="15"/>
        <v>主将</v>
      </c>
      <c r="R16" s="143"/>
      <c r="S16" s="417"/>
      <c r="T16" s="417"/>
      <c r="U16" s="419"/>
      <c r="V16" s="153">
        <v>135</v>
      </c>
      <c r="W16" s="154" t="str">
        <f>VLOOKUP(V16,マスター!$B$3:$E$200,3,FALSE)</f>
        <v>百瀬　美桜</v>
      </c>
      <c r="X16" s="154" t="str">
        <f>VLOOKUP(V16,マスター!$B$3:$E$200,2,FALSE)</f>
        <v>五将</v>
      </c>
      <c r="Y16" s="155" t="str">
        <f t="shared" si="7"/>
        <v>o</v>
      </c>
      <c r="Z16" s="155" t="str">
        <f>IF(V16&lt;S12*10,"エラー",IF(V16&gt;S12*10+9,"エラー","o"))</f>
        <v>o</v>
      </c>
      <c r="AC16" s="155" t="str">
        <f t="shared" si="19"/>
        <v>五将</v>
      </c>
      <c r="AD16" s="155" t="str">
        <f>W16</f>
        <v>百瀬　美桜</v>
      </c>
      <c r="AE16" s="120">
        <v>14</v>
      </c>
      <c r="AF16" s="120"/>
      <c r="AG16" s="155" t="str">
        <f t="shared" si="16"/>
        <v>豊前　結以</v>
      </c>
      <c r="AH16" s="155" t="str">
        <f t="shared" si="16"/>
        <v>四将</v>
      </c>
      <c r="AJ16" s="146"/>
      <c r="AK16" s="417"/>
      <c r="AL16" s="417"/>
      <c r="AM16" s="419"/>
      <c r="AN16" s="153">
        <v>134</v>
      </c>
      <c r="AO16" s="154" t="str">
        <f>VLOOKUP(AN16,マスター!$B$3:$E$200,3,FALSE)</f>
        <v>茅野　智奈</v>
      </c>
      <c r="AP16" s="154" t="str">
        <f>VLOOKUP(AN16,マスター!$B$3:$E$200,2,FALSE)</f>
        <v>四将</v>
      </c>
      <c r="AQ16" s="155" t="str">
        <f t="shared" si="2"/>
        <v>o</v>
      </c>
      <c r="AR16" s="155" t="str">
        <f>IF(AN16&lt;AK12*10,"エラー",IF(AN16&gt;AK12*10+9,"エラー","o"))</f>
        <v>o</v>
      </c>
      <c r="AU16" s="155" t="str">
        <f t="shared" si="20"/>
        <v>四将</v>
      </c>
      <c r="AV16" s="155" t="str">
        <f>AO16</f>
        <v>茅野　智奈</v>
      </c>
      <c r="AW16" s="120">
        <v>7</v>
      </c>
      <c r="AX16" s="120"/>
      <c r="AY16" s="155" t="str">
        <f t="shared" si="17"/>
        <v>新井　美咲</v>
      </c>
      <c r="AZ16" s="155" t="str">
        <f t="shared" si="17"/>
        <v>三将</v>
      </c>
      <c r="BB16" s="149"/>
      <c r="BE16" s="156" t="str">
        <f t="shared" si="4"/>
        <v>岩村　知佳</v>
      </c>
      <c r="BF16" s="155"/>
      <c r="BG16" s="155" t="str">
        <f t="shared" si="10"/>
        <v>百瀬　美桜</v>
      </c>
      <c r="BH16" s="155"/>
      <c r="BI16" s="155" t="str">
        <f t="shared" si="11"/>
        <v>茅野　智奈</v>
      </c>
      <c r="BJ16" s="155"/>
      <c r="BK16">
        <f t="shared" si="12"/>
        <v>2</v>
      </c>
      <c r="BM16" s="155" t="str">
        <f t="shared" si="13"/>
        <v/>
      </c>
      <c r="BN16" s="155" t="str">
        <f t="shared" si="21"/>
        <v/>
      </c>
      <c r="BO16" s="155" t="str">
        <f t="shared" si="22"/>
        <v/>
      </c>
    </row>
    <row r="17" spans="1:67">
      <c r="A17" s="417">
        <f>VLOOKUP(C17,マスター!$K:$M,2,FALSE)</f>
        <v>12</v>
      </c>
      <c r="B17" s="417" t="str">
        <f>VLOOKUP(C17,マスター!$K:$M,3,FALSE)</f>
        <v>山梨</v>
      </c>
      <c r="C17" s="420" t="s">
        <v>339</v>
      </c>
      <c r="D17" s="153">
        <v>124</v>
      </c>
      <c r="E17" s="155" t="str">
        <f>VLOOKUP(D17,マスター!$B$3:$E$200,3,FALSE)</f>
        <v>豊前　結以</v>
      </c>
      <c r="F17" s="155" t="str">
        <f>VLOOKUP(D17,マスター!$B$3:$E$200,2,FALSE)</f>
        <v>四将</v>
      </c>
      <c r="G17" s="155" t="str">
        <f t="shared" si="5"/>
        <v>o</v>
      </c>
      <c r="H17" s="155" t="str">
        <f>IF(D17&lt;A17*10,"エラー",IF(D17&gt;A17*10+9,"エラー","o"))</f>
        <v>o</v>
      </c>
      <c r="R17" s="143"/>
      <c r="S17" s="417">
        <f>VLOOKUP(U17,マスター!$K:$M,2,FALSE)</f>
        <v>12</v>
      </c>
      <c r="T17" s="417" t="str">
        <f>VLOOKUP(U17,マスター!$K:$M,3,FALSE)</f>
        <v>山梨</v>
      </c>
      <c r="U17" s="420" t="s">
        <v>339</v>
      </c>
      <c r="V17" s="153"/>
      <c r="W17" s="155" t="s">
        <v>499</v>
      </c>
      <c r="X17" s="155" t="s">
        <v>499</v>
      </c>
      <c r="Y17" s="155" t="str">
        <f t="shared" si="7"/>
        <v>o</v>
      </c>
      <c r="Z17" s="155" t="str">
        <f>IF(V17&lt;S17*10,"エラー",IF(V17&gt;S17*10+9,"エラー","o"))</f>
        <v>エラー</v>
      </c>
      <c r="AJ17" s="146"/>
      <c r="AK17" s="417">
        <f>VLOOKUP(AM17,マスター!$K:$M,2,FALSE)</f>
        <v>10</v>
      </c>
      <c r="AL17" s="417" t="str">
        <f>VLOOKUP(AM17,マスター!$K:$M,3,FALSE)</f>
        <v>東京</v>
      </c>
      <c r="AM17" s="420" t="s">
        <v>336</v>
      </c>
      <c r="AN17" s="153">
        <v>102</v>
      </c>
      <c r="AO17" s="155" t="str">
        <f>VLOOKUP(AN17,マスター!$B$3:$E$200,3,FALSE)</f>
        <v>島田　弥愛</v>
      </c>
      <c r="AP17" s="155" t="str">
        <f>VLOOKUP(AN17,マスター!$B$3:$E$200,2,FALSE)</f>
        <v>副将</v>
      </c>
      <c r="AQ17" s="155" t="str">
        <f t="shared" si="2"/>
        <v>o</v>
      </c>
      <c r="AR17" s="155" t="str">
        <f>IF(AN17&lt;AK17*10,"エラー",IF(AN17&gt;AK17*10+9,"エラー","o"))</f>
        <v>o</v>
      </c>
      <c r="BB17" s="149"/>
      <c r="BE17" s="156" t="str">
        <f t="shared" si="4"/>
        <v/>
      </c>
      <c r="BF17" s="155"/>
      <c r="BG17" s="155" t="str">
        <f t="shared" si="10"/>
        <v/>
      </c>
      <c r="BH17" s="155"/>
      <c r="BI17" s="155" t="str">
        <f t="shared" si="11"/>
        <v/>
      </c>
      <c r="BJ17" s="155"/>
      <c r="BK17">
        <f t="shared" si="12"/>
        <v>6291265</v>
      </c>
      <c r="BM17" s="155" t="str">
        <f t="shared" si="13"/>
        <v/>
      </c>
      <c r="BN17" s="155" t="str">
        <f t="shared" si="21"/>
        <v/>
      </c>
      <c r="BO17" s="155" t="str">
        <f t="shared" si="22"/>
        <v/>
      </c>
    </row>
    <row r="18" spans="1:67">
      <c r="A18" s="417"/>
      <c r="B18" s="417"/>
      <c r="C18" s="420"/>
      <c r="D18" s="153">
        <v>122</v>
      </c>
      <c r="E18" s="155" t="str">
        <f>VLOOKUP(D18,マスター!$B$3:$E$200,3,FALSE)</f>
        <v>渡邉こころ</v>
      </c>
      <c r="F18" s="155" t="str">
        <f>VLOOKUP(D18,マスター!$B$3:$E$200,2,FALSE)</f>
        <v>副将</v>
      </c>
      <c r="G18" s="155" t="str">
        <f t="shared" si="5"/>
        <v>o</v>
      </c>
      <c r="H18" s="155" t="str">
        <f>IF(D18&lt;A17*10,"エラー",IF(D18&gt;A17*10+9,"エラー","o"))</f>
        <v>o</v>
      </c>
      <c r="R18" s="143"/>
      <c r="S18" s="417"/>
      <c r="T18" s="417"/>
      <c r="U18" s="420"/>
      <c r="V18" s="153">
        <v>122</v>
      </c>
      <c r="W18" s="155" t="str">
        <f>VLOOKUP(V18,マスター!$B$3:$E$200,3,FALSE)</f>
        <v>渡邉こころ</v>
      </c>
      <c r="X18" s="155" t="str">
        <f>VLOOKUP(V18,マスター!$B$3:$E$200,2,FALSE)</f>
        <v>副将</v>
      </c>
      <c r="Y18" s="155" t="str">
        <f t="shared" si="7"/>
        <v>o</v>
      </c>
      <c r="Z18" s="155" t="str">
        <f>IF(V18&lt;S17*10,"エラー",IF(V18&gt;S17*10+9,"エラー","o"))</f>
        <v>o</v>
      </c>
      <c r="AJ18" s="146"/>
      <c r="AK18" s="417"/>
      <c r="AL18" s="417"/>
      <c r="AM18" s="420"/>
      <c r="AN18" s="153">
        <v>105</v>
      </c>
      <c r="AO18" s="155" t="str">
        <f>VLOOKUP(AN18,マスター!$B$3:$E$200,3,FALSE)</f>
        <v>谷　　珠音</v>
      </c>
      <c r="AP18" s="155" t="str">
        <f>VLOOKUP(AN18,マスター!$B$3:$E$200,2,FALSE)</f>
        <v>五将</v>
      </c>
      <c r="AQ18" s="155" t="str">
        <f t="shared" si="2"/>
        <v>o</v>
      </c>
      <c r="AR18" s="155" t="str">
        <f>IF(AN18&lt;AK17*10,"エラー",IF(AN18&gt;AK17*10+9,"エラー","o"))</f>
        <v>o</v>
      </c>
      <c r="BB18" s="149"/>
      <c r="BE18" s="156" t="str">
        <f t="shared" si="4"/>
        <v/>
      </c>
      <c r="BF18" s="155"/>
      <c r="BG18" s="155" t="str">
        <f t="shared" si="10"/>
        <v/>
      </c>
      <c r="BH18" s="155"/>
      <c r="BI18" s="155" t="str">
        <f t="shared" si="11"/>
        <v/>
      </c>
      <c r="BJ18" s="155"/>
      <c r="BK18">
        <f t="shared" si="12"/>
        <v>6291265</v>
      </c>
      <c r="BM18" s="155" t="str">
        <f t="shared" si="13"/>
        <v/>
      </c>
      <c r="BN18" s="155" t="str">
        <f t="shared" si="21"/>
        <v/>
      </c>
      <c r="BO18" s="155" t="str">
        <f t="shared" si="22"/>
        <v/>
      </c>
    </row>
    <row r="19" spans="1:67">
      <c r="A19" s="417"/>
      <c r="B19" s="417"/>
      <c r="C19" s="420"/>
      <c r="D19" s="153"/>
      <c r="E19" s="155" t="e">
        <f>VLOOKUP(D19,マスター!$B$3:$E$200,3,FALSE)</f>
        <v>#N/A</v>
      </c>
      <c r="F19" s="155" t="e">
        <f>VLOOKUP(D19,マスター!$B$3:$E$200,2,FALSE)</f>
        <v>#N/A</v>
      </c>
      <c r="G19" s="155" t="str">
        <f t="shared" si="5"/>
        <v>o</v>
      </c>
      <c r="H19" s="155" t="str">
        <f>IF(D19&lt;A17*10,"エラー",IF(D19&gt;A17*10+9,"エラー","o"))</f>
        <v>エラー</v>
      </c>
      <c r="R19" s="143"/>
      <c r="S19" s="417"/>
      <c r="T19" s="417"/>
      <c r="U19" s="420"/>
      <c r="V19" s="153">
        <v>121</v>
      </c>
      <c r="W19" s="155" t="str">
        <f>VLOOKUP(V19,マスター!$B$3:$E$200,3,FALSE)</f>
        <v>橘田　美咲</v>
      </c>
      <c r="X19" s="155" t="str">
        <f>VLOOKUP(V19,マスター!$B$3:$E$200,2,FALSE)</f>
        <v>主将</v>
      </c>
      <c r="Y19" s="155" t="str">
        <f t="shared" si="7"/>
        <v>o</v>
      </c>
      <c r="Z19" s="155" t="str">
        <f>IF(V19&lt;S17*10,"エラー",IF(V19&gt;S17*10+9,"エラー","o"))</f>
        <v>o</v>
      </c>
      <c r="AJ19" s="146"/>
      <c r="AK19" s="417"/>
      <c r="AL19" s="417"/>
      <c r="AM19" s="420"/>
      <c r="AN19" s="153">
        <v>104</v>
      </c>
      <c r="AO19" s="155" t="str">
        <f>VLOOKUP(AN19,マスター!$B$3:$E$200,3,FALSE)</f>
        <v>中村　梨紗</v>
      </c>
      <c r="AP19" s="155" t="str">
        <f>VLOOKUP(AN19,マスター!$B$3:$E$200,2,FALSE)</f>
        <v>四将</v>
      </c>
      <c r="AQ19" s="155" t="str">
        <f t="shared" si="2"/>
        <v>o</v>
      </c>
      <c r="AR19" s="155" t="str">
        <f>IF(AN19&lt;AK17*10,"エラー",IF(AN19&gt;AK17*10+9,"エラー","o"))</f>
        <v>o</v>
      </c>
      <c r="BB19" s="149"/>
      <c r="BE19" s="156" t="str">
        <f t="shared" si="4"/>
        <v/>
      </c>
      <c r="BF19" s="155"/>
      <c r="BG19" s="155" t="str">
        <f t="shared" si="10"/>
        <v/>
      </c>
      <c r="BH19" s="155"/>
      <c r="BI19" s="155" t="str">
        <f t="shared" si="11"/>
        <v/>
      </c>
      <c r="BJ19" s="155"/>
      <c r="BK19">
        <f t="shared" si="12"/>
        <v>6291265</v>
      </c>
      <c r="BM19" s="155" t="str">
        <f t="shared" si="13"/>
        <v/>
      </c>
      <c r="BN19" s="155" t="str">
        <f t="shared" si="21"/>
        <v/>
      </c>
      <c r="BO19" s="155" t="str">
        <f t="shared" si="22"/>
        <v/>
      </c>
    </row>
    <row r="20" spans="1:67">
      <c r="A20" s="417"/>
      <c r="B20" s="417"/>
      <c r="C20" s="420"/>
      <c r="D20" s="153">
        <v>123</v>
      </c>
      <c r="E20" s="155" t="str">
        <f>VLOOKUP(D20,マスター!$B$3:$E$200,3,FALSE)</f>
        <v>渡邉　理子</v>
      </c>
      <c r="F20" s="155" t="str">
        <f>VLOOKUP(D20,マスター!$B$3:$E$200,2,FALSE)</f>
        <v>三将</v>
      </c>
      <c r="G20" s="155" t="str">
        <f t="shared" si="5"/>
        <v>o</v>
      </c>
      <c r="H20" s="155" t="str">
        <f>IF(D20&lt;A17*10,"エラー",IF(D20&gt;A17*10+9,"エラー","o"))</f>
        <v>o</v>
      </c>
      <c r="R20" s="143"/>
      <c r="S20" s="417"/>
      <c r="T20" s="417"/>
      <c r="U20" s="420"/>
      <c r="V20" s="153">
        <v>123</v>
      </c>
      <c r="W20" s="155" t="str">
        <f>VLOOKUP(V20,マスター!$B$3:$E$200,3,FALSE)</f>
        <v>渡邉　理子</v>
      </c>
      <c r="X20" s="155" t="str">
        <f>VLOOKUP(V20,マスター!$B$3:$E$200,2,FALSE)</f>
        <v>三将</v>
      </c>
      <c r="Y20" s="155" t="str">
        <f t="shared" si="7"/>
        <v>o</v>
      </c>
      <c r="Z20" s="155" t="str">
        <f>IF(V20&lt;S17*10,"エラー",IF(V20&gt;S17*10+9,"エラー","o"))</f>
        <v>o</v>
      </c>
      <c r="AJ20" s="146"/>
      <c r="AK20" s="417"/>
      <c r="AL20" s="417"/>
      <c r="AM20" s="420"/>
      <c r="AN20" s="153">
        <v>101</v>
      </c>
      <c r="AO20" s="155" t="str">
        <f>VLOOKUP(AN20,マスター!$B$3:$E$200,3,FALSE)</f>
        <v>岩村　知佳</v>
      </c>
      <c r="AP20" s="155" t="str">
        <f>VLOOKUP(AN20,マスター!$B$3:$E$200,2,FALSE)</f>
        <v>主将</v>
      </c>
      <c r="AQ20" s="155" t="str">
        <f t="shared" si="2"/>
        <v>o</v>
      </c>
      <c r="AR20" s="155" t="str">
        <f>IF(AN20&lt;AK17*10,"エラー",IF(AN20&gt;AK17*10+9,"エラー","o"))</f>
        <v>o</v>
      </c>
      <c r="BB20" s="149"/>
      <c r="BE20" s="156" t="str">
        <f t="shared" si="4"/>
        <v/>
      </c>
      <c r="BF20" s="155"/>
      <c r="BG20" s="155" t="str">
        <f t="shared" si="10"/>
        <v/>
      </c>
      <c r="BH20" s="155"/>
      <c r="BI20" s="155" t="str">
        <f t="shared" si="11"/>
        <v/>
      </c>
      <c r="BJ20" s="155"/>
      <c r="BK20">
        <f t="shared" si="12"/>
        <v>6291265</v>
      </c>
      <c r="BM20" s="155" t="str">
        <f t="shared" si="13"/>
        <v/>
      </c>
      <c r="BN20" s="155" t="str">
        <f t="shared" si="21"/>
        <v/>
      </c>
      <c r="BO20" s="155" t="str">
        <f t="shared" si="22"/>
        <v/>
      </c>
    </row>
    <row r="21" spans="1:67" ht="19" thickBot="1">
      <c r="A21" s="417"/>
      <c r="B21" s="417"/>
      <c r="C21" s="421"/>
      <c r="D21" s="153">
        <v>121</v>
      </c>
      <c r="E21" s="155" t="str">
        <f>VLOOKUP(D21,マスター!$B$3:$E$200,3,FALSE)</f>
        <v>橘田　美咲</v>
      </c>
      <c r="F21" s="155" t="str">
        <f>VLOOKUP(D21,マスター!$B$3:$E$200,2,FALSE)</f>
        <v>主将</v>
      </c>
      <c r="G21" s="155" t="str">
        <f t="shared" si="5"/>
        <v>o</v>
      </c>
      <c r="H21" s="155" t="str">
        <f>IF(D21&lt;A17*10,"エラー",IF(D21&gt;A17*10+9,"エラー","o"))</f>
        <v>o</v>
      </c>
      <c r="K21" t="str">
        <f>B22</f>
        <v>福岡</v>
      </c>
      <c r="O21" t="str">
        <f>B27</f>
        <v>三重</v>
      </c>
      <c r="R21" s="143"/>
      <c r="S21" s="417"/>
      <c r="T21" s="417"/>
      <c r="U21" s="421"/>
      <c r="V21" s="153">
        <v>124</v>
      </c>
      <c r="W21" s="155" t="str">
        <f>VLOOKUP(V21,マスター!$B$3:$E$200,3,FALSE)</f>
        <v>豊前　結以</v>
      </c>
      <c r="X21" s="155" t="str">
        <f>VLOOKUP(V21,マスター!$B$3:$E$200,2,FALSE)</f>
        <v>四将</v>
      </c>
      <c r="Y21" s="155" t="str">
        <f t="shared" si="7"/>
        <v>o</v>
      </c>
      <c r="Z21" s="155" t="str">
        <f>IF(V21&lt;S17*10,"エラー",IF(V21&gt;S17*10+9,"エラー","o"))</f>
        <v>o</v>
      </c>
      <c r="AC21" t="str">
        <f>T22</f>
        <v>福岡</v>
      </c>
      <c r="AG21" t="str">
        <f>T27</f>
        <v>石川</v>
      </c>
      <c r="AJ21" s="146"/>
      <c r="AK21" s="417"/>
      <c r="AL21" s="417"/>
      <c r="AM21" s="421"/>
      <c r="AN21" s="153">
        <v>103</v>
      </c>
      <c r="AO21" s="155" t="str">
        <f>VLOOKUP(AN21,マスター!$B$3:$E$200,3,FALSE)</f>
        <v>新井　美咲</v>
      </c>
      <c r="AP21" s="155" t="str">
        <f>VLOOKUP(AN21,マスター!$B$3:$E$200,2,FALSE)</f>
        <v>三将</v>
      </c>
      <c r="AQ21" s="155" t="str">
        <f t="shared" si="2"/>
        <v>o</v>
      </c>
      <c r="AR21" s="155" t="str">
        <f>IF(AN21&lt;AK17*10,"エラー",IF(AN21&gt;AK17*10+9,"エラー","o"))</f>
        <v>o</v>
      </c>
      <c r="AU21" t="str">
        <f>AL22</f>
        <v>福岡</v>
      </c>
      <c r="AY21" t="str">
        <f>AL27</f>
        <v>京都</v>
      </c>
      <c r="BB21" s="149"/>
      <c r="BE21" s="156" t="str">
        <f t="shared" si="4"/>
        <v/>
      </c>
      <c r="BF21" s="155"/>
      <c r="BG21" s="155" t="str">
        <f t="shared" si="10"/>
        <v/>
      </c>
      <c r="BH21" s="155"/>
      <c r="BI21" s="155" t="str">
        <f t="shared" si="11"/>
        <v/>
      </c>
      <c r="BJ21" s="155"/>
      <c r="BK21">
        <f t="shared" si="12"/>
        <v>6291265</v>
      </c>
      <c r="BM21" s="155" t="str">
        <f t="shared" si="13"/>
        <v/>
      </c>
      <c r="BN21" s="155" t="str">
        <f t="shared" si="21"/>
        <v/>
      </c>
      <c r="BO21" s="155" t="str">
        <f t="shared" si="22"/>
        <v/>
      </c>
    </row>
    <row r="22" spans="1:67">
      <c r="A22" s="417">
        <f>VLOOKUP(C22,マスター!$K:$M,2,FALSE)</f>
        <v>25</v>
      </c>
      <c r="B22" s="417" t="str">
        <f>VLOOKUP(C22,マスター!$K:$M,3,FALSE)</f>
        <v>福岡</v>
      </c>
      <c r="C22" s="422" t="s">
        <v>343</v>
      </c>
      <c r="D22" s="153">
        <v>254</v>
      </c>
      <c r="E22" s="157" t="str">
        <f>VLOOKUP(D22,マスター!$B$3:$E$200,3,FALSE)</f>
        <v>桃坂　真子</v>
      </c>
      <c r="F22" s="157" t="str">
        <f>VLOOKUP(D22,マスター!$B$3:$E$200,2,FALSE)</f>
        <v>四将</v>
      </c>
      <c r="G22" s="155" t="str">
        <f t="shared" si="5"/>
        <v>o</v>
      </c>
      <c r="H22" s="155" t="str">
        <f>IF(D22&lt;A22*10,"エラー",IF(D22&gt;A22*10+9,"エラー","o"))</f>
        <v>o</v>
      </c>
      <c r="K22" s="155" t="str">
        <f>F22</f>
        <v>四将</v>
      </c>
      <c r="L22" s="155" t="str">
        <f>E22</f>
        <v>桃坂　真子</v>
      </c>
      <c r="M22" s="120">
        <v>3</v>
      </c>
      <c r="N22" s="120"/>
      <c r="O22" s="155" t="str">
        <f t="shared" ref="O22:P26" si="23">E27</f>
        <v>中川　華恵</v>
      </c>
      <c r="P22" s="155" t="str">
        <f t="shared" si="23"/>
        <v>主将</v>
      </c>
      <c r="R22" s="143"/>
      <c r="S22" s="417">
        <f>VLOOKUP(U22,マスター!$K:$M,2,FALSE)</f>
        <v>25</v>
      </c>
      <c r="T22" s="417" t="str">
        <f>VLOOKUP(U22,マスター!$K:$M,3,FALSE)</f>
        <v>福岡</v>
      </c>
      <c r="U22" s="422" t="s">
        <v>343</v>
      </c>
      <c r="V22" s="153">
        <v>257</v>
      </c>
      <c r="W22" s="157" t="str">
        <f>VLOOKUP(V22,マスター!$B$3:$E$200,3,FALSE)</f>
        <v>末次日菜子</v>
      </c>
      <c r="X22" s="157" t="str">
        <f>VLOOKUP(V22,マスター!$B$3:$E$200,2,FALSE)</f>
        <v>七将</v>
      </c>
      <c r="Y22" s="155" t="str">
        <f t="shared" si="7"/>
        <v>o</v>
      </c>
      <c r="Z22" s="155" t="str">
        <f>IF(V22&lt;S22*10,"エラー",IF(V22&gt;S22*10+9,"エラー","o"))</f>
        <v>o</v>
      </c>
      <c r="AC22" s="155" t="str">
        <f>X22</f>
        <v>七将</v>
      </c>
      <c r="AD22" s="155" t="str">
        <f>W22</f>
        <v>末次日菜子</v>
      </c>
      <c r="AE22" s="120"/>
      <c r="AF22" s="120">
        <v>3</v>
      </c>
      <c r="AG22" s="155" t="str">
        <f t="shared" ref="AG22:AH26" si="24">W27</f>
        <v>竹鼻　志織</v>
      </c>
      <c r="AH22" s="155" t="str">
        <f t="shared" si="24"/>
        <v>三将</v>
      </c>
      <c r="AJ22" s="146"/>
      <c r="AK22" s="417">
        <f>VLOOKUP(AM22,マスター!$K:$M,2,FALSE)</f>
        <v>25</v>
      </c>
      <c r="AL22" s="417" t="str">
        <f>VLOOKUP(AM22,マスター!$K:$M,3,FALSE)</f>
        <v>福岡</v>
      </c>
      <c r="AM22" s="422" t="s">
        <v>343</v>
      </c>
      <c r="AN22" s="153">
        <v>252</v>
      </c>
      <c r="AO22" s="157" t="str">
        <f>VLOOKUP(AN22,マスター!$B$3:$E$200,3,FALSE)</f>
        <v>石橋　京姫</v>
      </c>
      <c r="AP22" s="157" t="str">
        <f>VLOOKUP(AN22,マスター!$B$3:$E$200,2,FALSE)</f>
        <v>副将</v>
      </c>
      <c r="AQ22" s="155" t="str">
        <f t="shared" si="2"/>
        <v>o</v>
      </c>
      <c r="AR22" s="155" t="str">
        <f>IF(AN22&lt;AK22*10,"エラー",IF(AN22&gt;AK22*10+9,"エラー","o"))</f>
        <v>o</v>
      </c>
      <c r="AU22" s="155" t="str">
        <f>AP22</f>
        <v>副将</v>
      </c>
      <c r="AV22" s="155" t="str">
        <f>AO22</f>
        <v>石橋　京姫</v>
      </c>
      <c r="AW22" s="120"/>
      <c r="AX22" s="120">
        <v>4</v>
      </c>
      <c r="AY22" s="155" t="str">
        <f t="shared" ref="AY22:AZ26" si="25">AO27</f>
        <v>棚野　葵子</v>
      </c>
      <c r="AZ22" s="155" t="str">
        <f t="shared" si="25"/>
        <v>副将</v>
      </c>
      <c r="BB22" s="149"/>
      <c r="BE22" s="156" t="str">
        <f t="shared" si="4"/>
        <v>桃坂　真子</v>
      </c>
      <c r="BF22" s="155"/>
      <c r="BG22" s="155" t="str">
        <f t="shared" si="10"/>
        <v>竹鼻　志織</v>
      </c>
      <c r="BH22" s="155"/>
      <c r="BI22" s="155" t="str">
        <f t="shared" si="11"/>
        <v>棚野　葵子</v>
      </c>
      <c r="BJ22" s="155"/>
      <c r="BK22">
        <f t="shared" si="12"/>
        <v>1</v>
      </c>
      <c r="BM22" s="155" t="str">
        <f t="shared" si="13"/>
        <v/>
      </c>
      <c r="BN22" s="155" t="str">
        <f t="shared" si="21"/>
        <v/>
      </c>
      <c r="BO22" s="155" t="str">
        <f t="shared" si="22"/>
        <v/>
      </c>
    </row>
    <row r="23" spans="1:67">
      <c r="A23" s="417"/>
      <c r="B23" s="417"/>
      <c r="C23" s="423"/>
      <c r="D23" s="153">
        <v>253</v>
      </c>
      <c r="E23" s="157" t="str">
        <f>VLOOKUP(D23,マスター!$B$3:$E$200,3,FALSE)</f>
        <v>小川　晴香</v>
      </c>
      <c r="F23" s="157" t="str">
        <f>VLOOKUP(D23,マスター!$B$3:$E$200,2,FALSE)</f>
        <v>三将</v>
      </c>
      <c r="G23" s="155" t="str">
        <f t="shared" si="5"/>
        <v>o</v>
      </c>
      <c r="H23" s="155" t="str">
        <f>IF(D23&lt;A22*10,"エラー",IF(D23&gt;A22*10+9,"エラー","o"))</f>
        <v>o</v>
      </c>
      <c r="K23" s="155" t="str">
        <f t="shared" ref="K23:K26" si="26">F23</f>
        <v>三将</v>
      </c>
      <c r="L23" s="155" t="str">
        <f>E23</f>
        <v>小川　晴香</v>
      </c>
      <c r="M23" s="120">
        <v>19</v>
      </c>
      <c r="N23" s="120"/>
      <c r="O23" s="155" t="str">
        <f t="shared" si="23"/>
        <v>笹之内妃音</v>
      </c>
      <c r="P23" s="155" t="str">
        <f t="shared" si="23"/>
        <v>五将</v>
      </c>
      <c r="R23" s="143"/>
      <c r="S23" s="417"/>
      <c r="T23" s="417"/>
      <c r="U23" s="423"/>
      <c r="V23" s="153">
        <v>251</v>
      </c>
      <c r="W23" s="157" t="str">
        <f>VLOOKUP(V23,マスター!$B$3:$E$200,3,FALSE)</f>
        <v>天野　瑶子</v>
      </c>
      <c r="X23" s="157" t="str">
        <f>VLOOKUP(V23,マスター!$B$3:$E$200,2,FALSE)</f>
        <v>主将</v>
      </c>
      <c r="Y23" s="155" t="str">
        <f t="shared" si="7"/>
        <v>o</v>
      </c>
      <c r="Z23" s="155" t="str">
        <f>IF(V23&lt;S22*10,"エラー",IF(V23&gt;S22*10+9,"エラー","o"))</f>
        <v>o</v>
      </c>
      <c r="AC23" s="155" t="str">
        <f t="shared" ref="AC23:AC26" si="27">X23</f>
        <v>主将</v>
      </c>
      <c r="AD23" s="155" t="str">
        <f>W23</f>
        <v>天野　瑶子</v>
      </c>
      <c r="AE23" s="120">
        <v>7</v>
      </c>
      <c r="AF23" s="120"/>
      <c r="AG23" s="155" t="str">
        <f t="shared" si="24"/>
        <v>成田　詩惟</v>
      </c>
      <c r="AH23" s="155" t="str">
        <f t="shared" si="24"/>
        <v>主将</v>
      </c>
      <c r="AJ23" s="146"/>
      <c r="AK23" s="417"/>
      <c r="AL23" s="417"/>
      <c r="AM23" s="423"/>
      <c r="AN23" s="153">
        <v>255</v>
      </c>
      <c r="AO23" s="157" t="str">
        <f>VLOOKUP(AN23,マスター!$B$3:$E$200,3,FALSE)</f>
        <v>越智　愛花</v>
      </c>
      <c r="AP23" s="157" t="str">
        <f>VLOOKUP(AN23,マスター!$B$3:$E$200,2,FALSE)</f>
        <v>五将</v>
      </c>
      <c r="AQ23" s="155" t="str">
        <f t="shared" si="2"/>
        <v>o</v>
      </c>
      <c r="AR23" s="155" t="str">
        <f>IF(AN23&lt;AK22*10,"エラー",IF(AN23&gt;AK22*10+9,"エラー","o"))</f>
        <v>o</v>
      </c>
      <c r="AU23" s="155" t="str">
        <f t="shared" ref="AU23:AU26" si="28">AP23</f>
        <v>五将</v>
      </c>
      <c r="AV23" s="155" t="str">
        <f>AO23</f>
        <v>越智　愛花</v>
      </c>
      <c r="AW23" s="120"/>
      <c r="AX23" s="120">
        <v>10</v>
      </c>
      <c r="AY23" s="155" t="str">
        <f t="shared" si="25"/>
        <v>松下　　雅</v>
      </c>
      <c r="AZ23" s="155" t="str">
        <f t="shared" si="25"/>
        <v>三将</v>
      </c>
      <c r="BB23" s="149"/>
      <c r="BE23" s="156" t="str">
        <f t="shared" si="4"/>
        <v>小川　晴香</v>
      </c>
      <c r="BF23" s="155"/>
      <c r="BG23" s="155" t="str">
        <f t="shared" si="10"/>
        <v>天野　瑶子</v>
      </c>
      <c r="BH23" s="155"/>
      <c r="BI23" s="155" t="str">
        <f t="shared" si="11"/>
        <v>松下　　雅</v>
      </c>
      <c r="BJ23" s="155"/>
      <c r="BK23">
        <f t="shared" si="12"/>
        <v>2</v>
      </c>
      <c r="BM23" s="155" t="str">
        <f t="shared" si="13"/>
        <v/>
      </c>
      <c r="BN23" s="155" t="str">
        <f t="shared" si="21"/>
        <v/>
      </c>
      <c r="BO23" s="155" t="str">
        <f t="shared" si="22"/>
        <v/>
      </c>
    </row>
    <row r="24" spans="1:67">
      <c r="A24" s="417"/>
      <c r="B24" s="417"/>
      <c r="C24" s="423"/>
      <c r="D24" s="153">
        <v>251</v>
      </c>
      <c r="E24" s="157" t="str">
        <f>VLOOKUP(D24,マスター!$B$3:$E$200,3,FALSE)</f>
        <v>天野　瑶子</v>
      </c>
      <c r="F24" s="157" t="str">
        <f>VLOOKUP(D24,マスター!$B$3:$E$200,2,FALSE)</f>
        <v>主将</v>
      </c>
      <c r="G24" s="155" t="str">
        <f t="shared" si="5"/>
        <v>o</v>
      </c>
      <c r="H24" s="155" t="str">
        <f>IF(D24&lt;A22*10,"エラー",IF(D24&gt;A22*10+9,"エラー","o"))</f>
        <v>o</v>
      </c>
      <c r="K24" s="155" t="str">
        <f t="shared" si="26"/>
        <v>主将</v>
      </c>
      <c r="L24" s="155" t="str">
        <f>E24</f>
        <v>天野　瑶子</v>
      </c>
      <c r="M24" s="120">
        <v>21</v>
      </c>
      <c r="N24" s="120"/>
      <c r="O24" s="155" t="str">
        <f t="shared" si="23"/>
        <v>村木万有理</v>
      </c>
      <c r="P24" s="155" t="str">
        <f t="shared" si="23"/>
        <v>副将</v>
      </c>
      <c r="R24" s="143"/>
      <c r="S24" s="417"/>
      <c r="T24" s="417"/>
      <c r="U24" s="423"/>
      <c r="V24" s="153">
        <v>256</v>
      </c>
      <c r="W24" s="157" t="str">
        <f>VLOOKUP(V24,マスター!$B$3:$E$200,3,FALSE)</f>
        <v>末次　桃子</v>
      </c>
      <c r="X24" s="157" t="str">
        <f>VLOOKUP(V24,マスター!$B$3:$E$200,2,FALSE)</f>
        <v>六将</v>
      </c>
      <c r="Y24" s="155" t="str">
        <f t="shared" si="7"/>
        <v>o</v>
      </c>
      <c r="Z24" s="155" t="str">
        <f>IF(V24&lt;S22*10,"エラー",IF(V24&gt;S22*10+9,"エラー","o"))</f>
        <v>o</v>
      </c>
      <c r="AC24" s="155" t="str">
        <f t="shared" si="27"/>
        <v>六将</v>
      </c>
      <c r="AD24" s="155" t="str">
        <f>W24</f>
        <v>末次　桃子</v>
      </c>
      <c r="AE24" s="120">
        <v>2</v>
      </c>
      <c r="AF24" s="120"/>
      <c r="AG24" s="155" t="str">
        <f t="shared" si="24"/>
        <v>野澤　咲亜</v>
      </c>
      <c r="AH24" s="155" t="str">
        <f t="shared" si="24"/>
        <v>四将</v>
      </c>
      <c r="AJ24" s="146"/>
      <c r="AK24" s="417"/>
      <c r="AL24" s="417"/>
      <c r="AM24" s="423"/>
      <c r="AN24" s="153">
        <v>254</v>
      </c>
      <c r="AO24" s="157" t="str">
        <f>VLOOKUP(AN24,マスター!$B$3:$E$200,3,FALSE)</f>
        <v>桃坂　真子</v>
      </c>
      <c r="AP24" s="157" t="str">
        <f>VLOOKUP(AN24,マスター!$B$3:$E$200,2,FALSE)</f>
        <v>四将</v>
      </c>
      <c r="AQ24" s="155" t="str">
        <f t="shared" si="2"/>
        <v>o</v>
      </c>
      <c r="AR24" s="155" t="str">
        <f>IF(AN24&lt;AK22*10,"エラー",IF(AN24&gt;AK22*10+9,"エラー","o"))</f>
        <v>o</v>
      </c>
      <c r="AU24" s="155" t="str">
        <f t="shared" si="28"/>
        <v>四将</v>
      </c>
      <c r="AV24" s="155" t="str">
        <f>AO24</f>
        <v>桃坂　真子</v>
      </c>
      <c r="AW24" s="120"/>
      <c r="AX24" s="120">
        <v>4</v>
      </c>
      <c r="AY24" s="155" t="str">
        <f t="shared" si="25"/>
        <v>宮本　　協</v>
      </c>
      <c r="AZ24" s="155" t="str">
        <f t="shared" si="25"/>
        <v>五将</v>
      </c>
      <c r="BB24" s="149"/>
      <c r="BE24" s="156" t="str">
        <f t="shared" si="4"/>
        <v>天野　瑶子</v>
      </c>
      <c r="BF24" s="155"/>
      <c r="BG24" s="155" t="str">
        <f t="shared" si="10"/>
        <v>末次　桃子</v>
      </c>
      <c r="BH24" s="155"/>
      <c r="BI24" s="155" t="str">
        <f t="shared" si="11"/>
        <v>宮本　　協</v>
      </c>
      <c r="BJ24" s="155"/>
      <c r="BK24">
        <f t="shared" si="12"/>
        <v>3</v>
      </c>
      <c r="BN24" s="155" t="str">
        <f t="shared" si="21"/>
        <v/>
      </c>
      <c r="BO24" s="155" t="str">
        <f t="shared" si="22"/>
        <v/>
      </c>
    </row>
    <row r="25" spans="1:67">
      <c r="A25" s="417"/>
      <c r="B25" s="417"/>
      <c r="C25" s="423"/>
      <c r="D25" s="153">
        <v>252</v>
      </c>
      <c r="E25" s="157" t="str">
        <f>VLOOKUP(D25,マスター!$B$3:$E$200,3,FALSE)</f>
        <v>石橋　京姫</v>
      </c>
      <c r="F25" s="157" t="str">
        <f>VLOOKUP(D25,マスター!$B$3:$E$200,2,FALSE)</f>
        <v>副将</v>
      </c>
      <c r="G25" s="155" t="str">
        <f t="shared" si="5"/>
        <v>o</v>
      </c>
      <c r="H25" s="155" t="str">
        <f>IF(D25&lt;A22*10,"エラー",IF(D25&gt;A22*10+9,"エラー","o"))</f>
        <v>o</v>
      </c>
      <c r="K25" s="155" t="str">
        <f t="shared" si="26"/>
        <v>副将</v>
      </c>
      <c r="L25" s="155" t="str">
        <f>E25</f>
        <v>石橋　京姫</v>
      </c>
      <c r="M25" s="120">
        <v>20</v>
      </c>
      <c r="N25" s="120"/>
      <c r="O25" s="155" t="str">
        <f t="shared" si="23"/>
        <v>中辻　初菜</v>
      </c>
      <c r="P25" s="155" t="str">
        <f t="shared" si="23"/>
        <v>四将</v>
      </c>
      <c r="R25" s="143"/>
      <c r="S25" s="417"/>
      <c r="T25" s="417"/>
      <c r="U25" s="423"/>
      <c r="V25" s="153">
        <v>253</v>
      </c>
      <c r="W25" s="157" t="str">
        <f>VLOOKUP(V25,マスター!$B$3:$E$200,3,FALSE)</f>
        <v>小川　晴香</v>
      </c>
      <c r="X25" s="157" t="str">
        <f>VLOOKUP(V25,マスター!$B$3:$E$200,2,FALSE)</f>
        <v>三将</v>
      </c>
      <c r="Y25" s="155" t="str">
        <f t="shared" si="7"/>
        <v>o</v>
      </c>
      <c r="Z25" s="155" t="str">
        <f>IF(V25&lt;S22*10,"エラー",IF(V25&gt;S22*10+9,"エラー","o"))</f>
        <v>o</v>
      </c>
      <c r="AC25" s="155" t="str">
        <f t="shared" si="27"/>
        <v>三将</v>
      </c>
      <c r="AD25" s="155" t="str">
        <f>W25</f>
        <v>小川　晴香</v>
      </c>
      <c r="AE25" s="120">
        <v>12</v>
      </c>
      <c r="AF25" s="120"/>
      <c r="AG25" s="155" t="str">
        <f t="shared" si="24"/>
        <v>西村　優杏</v>
      </c>
      <c r="AH25" s="155" t="str">
        <f t="shared" si="24"/>
        <v>六将</v>
      </c>
      <c r="AJ25" s="146"/>
      <c r="AK25" s="417"/>
      <c r="AL25" s="417"/>
      <c r="AM25" s="423"/>
      <c r="AN25" s="153">
        <v>251</v>
      </c>
      <c r="AO25" s="157" t="str">
        <f>VLOOKUP(AN25,マスター!$B$3:$E$200,3,FALSE)</f>
        <v>天野　瑶子</v>
      </c>
      <c r="AP25" s="157" t="str">
        <f>VLOOKUP(AN25,マスター!$B$3:$E$200,2,FALSE)</f>
        <v>主将</v>
      </c>
      <c r="AQ25" s="155" t="str">
        <f t="shared" si="2"/>
        <v>o</v>
      </c>
      <c r="AR25" s="155" t="str">
        <f>IF(AN25&lt;AK22*10,"エラー",IF(AN25&gt;AK22*10+9,"エラー","o"))</f>
        <v>o</v>
      </c>
      <c r="AU25" s="155" t="str">
        <f t="shared" si="28"/>
        <v>主将</v>
      </c>
      <c r="AV25" s="155" t="str">
        <f>AO25</f>
        <v>天野　瑶子</v>
      </c>
      <c r="AW25" s="120">
        <v>12</v>
      </c>
      <c r="AX25" s="120"/>
      <c r="AY25" s="155" t="str">
        <f t="shared" si="25"/>
        <v>原田　結衣</v>
      </c>
      <c r="AZ25" s="155" t="str">
        <f t="shared" si="25"/>
        <v>四将</v>
      </c>
      <c r="BB25" s="149"/>
      <c r="BE25" s="156" t="str">
        <f t="shared" si="4"/>
        <v>石橋　京姫</v>
      </c>
      <c r="BF25" s="155"/>
      <c r="BG25" s="155" t="str">
        <f t="shared" si="10"/>
        <v>小川　晴香</v>
      </c>
      <c r="BH25" s="155"/>
      <c r="BI25" s="155" t="str">
        <f t="shared" si="11"/>
        <v>天野　瑶子</v>
      </c>
      <c r="BJ25" s="155"/>
      <c r="BK25">
        <f t="shared" si="12"/>
        <v>2</v>
      </c>
      <c r="BM25" s="155" t="str">
        <f t="shared" si="13"/>
        <v/>
      </c>
    </row>
    <row r="26" spans="1:67">
      <c r="A26" s="417"/>
      <c r="B26" s="417"/>
      <c r="C26" s="423"/>
      <c r="D26" s="153">
        <v>255</v>
      </c>
      <c r="E26" s="157" t="str">
        <f>VLOOKUP(D26,マスター!$B$3:$E$200,3,FALSE)</f>
        <v>越智　愛花</v>
      </c>
      <c r="F26" s="157" t="str">
        <f>VLOOKUP(D26,マスター!$B$3:$E$200,2,FALSE)</f>
        <v>五将</v>
      </c>
      <c r="G26" s="155" t="str">
        <f t="shared" si="5"/>
        <v>o</v>
      </c>
      <c r="H26" s="155" t="str">
        <f>IF(D26&lt;A22*10,"エラー",IF(D26&gt;A22*10+9,"エラー","o"))</f>
        <v>o</v>
      </c>
      <c r="K26" s="155" t="str">
        <f t="shared" si="26"/>
        <v>五将</v>
      </c>
      <c r="L26" s="155" t="str">
        <f>E26</f>
        <v>越智　愛花</v>
      </c>
      <c r="M26" s="120">
        <v>6</v>
      </c>
      <c r="N26" s="120"/>
      <c r="O26" s="155" t="str">
        <f t="shared" si="23"/>
        <v>山田　明奈</v>
      </c>
      <c r="P26" s="155" t="str">
        <f t="shared" si="23"/>
        <v>三将</v>
      </c>
      <c r="R26" s="143"/>
      <c r="S26" s="417"/>
      <c r="T26" s="417"/>
      <c r="U26" s="423"/>
      <c r="V26" s="153">
        <v>252</v>
      </c>
      <c r="W26" s="157" t="str">
        <f>VLOOKUP(V26,マスター!$B$3:$E$200,3,FALSE)</f>
        <v>石橋　京姫</v>
      </c>
      <c r="X26" s="157" t="str">
        <f>VLOOKUP(V26,マスター!$B$3:$E$200,2,FALSE)</f>
        <v>副将</v>
      </c>
      <c r="Y26" s="155" t="str">
        <f t="shared" si="7"/>
        <v>o</v>
      </c>
      <c r="Z26" s="155" t="str">
        <f>IF(V26&lt;S22*10,"エラー",IF(V26&gt;S22*10+9,"エラー","o"))</f>
        <v>o</v>
      </c>
      <c r="AC26" s="155" t="str">
        <f t="shared" si="27"/>
        <v>副将</v>
      </c>
      <c r="AD26" s="155" t="str">
        <f>W26</f>
        <v>石橋　京姫</v>
      </c>
      <c r="AE26" s="120">
        <v>2</v>
      </c>
      <c r="AF26" s="120"/>
      <c r="AG26" s="155" t="str">
        <f t="shared" si="24"/>
        <v>石丸　柑奈</v>
      </c>
      <c r="AH26" s="155" t="str">
        <f t="shared" si="24"/>
        <v>副将</v>
      </c>
      <c r="AJ26" s="146"/>
      <c r="AK26" s="417"/>
      <c r="AL26" s="417"/>
      <c r="AM26" s="423"/>
      <c r="AN26" s="153">
        <v>253</v>
      </c>
      <c r="AO26" s="157" t="str">
        <f>VLOOKUP(AN26,マスター!$B$3:$E$200,3,FALSE)</f>
        <v>小川　晴香</v>
      </c>
      <c r="AP26" s="157" t="str">
        <f>VLOOKUP(AN26,マスター!$B$3:$E$200,2,FALSE)</f>
        <v>三将</v>
      </c>
      <c r="AQ26" s="155" t="str">
        <f t="shared" si="2"/>
        <v>o</v>
      </c>
      <c r="AR26" s="155" t="str">
        <f>IF(AN26&lt;AK22*10,"エラー",IF(AN26&gt;AK22*10+9,"エラー","o"))</f>
        <v>o</v>
      </c>
      <c r="AU26" s="155" t="str">
        <f t="shared" si="28"/>
        <v>三将</v>
      </c>
      <c r="AV26" s="155" t="str">
        <f>AO26</f>
        <v>小川　晴香</v>
      </c>
      <c r="AW26" s="120"/>
      <c r="AX26" s="120">
        <v>7</v>
      </c>
      <c r="AY26" s="155" t="str">
        <f t="shared" si="25"/>
        <v>岸本　桃果</v>
      </c>
      <c r="AZ26" s="155" t="str">
        <f t="shared" si="25"/>
        <v>主将</v>
      </c>
      <c r="BB26" s="149"/>
      <c r="BE26" s="156" t="str">
        <f t="shared" si="4"/>
        <v>越智　愛花</v>
      </c>
      <c r="BF26" s="155"/>
      <c r="BG26" s="155" t="str">
        <f t="shared" si="10"/>
        <v>石橋　京姫</v>
      </c>
      <c r="BH26" s="155"/>
      <c r="BI26" s="155" t="str">
        <f t="shared" si="11"/>
        <v>岸本　桃果</v>
      </c>
      <c r="BJ26" s="155"/>
      <c r="BK26">
        <f t="shared" si="12"/>
        <v>1</v>
      </c>
      <c r="BM26" s="155" t="str">
        <f t="shared" si="13"/>
        <v/>
      </c>
      <c r="BO26" s="155" t="str">
        <f t="shared" ref="BO26:BO40" si="29">IF(BK106=3,BE106,"")</f>
        <v/>
      </c>
    </row>
    <row r="27" spans="1:67">
      <c r="A27" s="417">
        <f>VLOOKUP(C27,マスター!$K:$M,2,FALSE)</f>
        <v>18</v>
      </c>
      <c r="B27" s="417" t="str">
        <f>VLOOKUP(C27,マスター!$K:$M,3,FALSE)</f>
        <v>三重</v>
      </c>
      <c r="C27" s="420" t="s">
        <v>347</v>
      </c>
      <c r="D27" s="153">
        <v>181</v>
      </c>
      <c r="E27" s="155" t="str">
        <f>VLOOKUP(D27,マスター!$B$3:$E$200,3,FALSE)</f>
        <v>中川　華恵</v>
      </c>
      <c r="F27" s="155" t="str">
        <f>VLOOKUP(D27,マスター!$B$3:$E$200,2,FALSE)</f>
        <v>主将</v>
      </c>
      <c r="G27" s="155" t="str">
        <f t="shared" si="5"/>
        <v>o</v>
      </c>
      <c r="H27" s="155" t="str">
        <f>IF(D27&lt;A27*10,"エラー",IF(D27&gt;A27*10+9,"エラー","o"))</f>
        <v>o</v>
      </c>
      <c r="R27" s="143"/>
      <c r="S27" s="417">
        <f>VLOOKUP(U27,マスター!$K:$M,2,FALSE)</f>
        <v>14</v>
      </c>
      <c r="T27" s="417" t="str">
        <f>VLOOKUP(U27,マスター!$K:$M,3,FALSE)</f>
        <v>石川</v>
      </c>
      <c r="U27" s="420" t="s">
        <v>163</v>
      </c>
      <c r="V27" s="153">
        <v>143</v>
      </c>
      <c r="W27" s="155" t="str">
        <f>VLOOKUP(V27,マスター!$B$3:$E$200,3,FALSE)</f>
        <v>竹鼻　志織</v>
      </c>
      <c r="X27" s="155" t="str">
        <f>VLOOKUP(V27,マスター!$B$3:$E$200,2,FALSE)</f>
        <v>三将</v>
      </c>
      <c r="Y27" s="155" t="str">
        <f t="shared" si="7"/>
        <v>o</v>
      </c>
      <c r="Z27" s="155" t="str">
        <f>IF(V27&lt;S27*10,"エラー",IF(V27&gt;S27*10+9,"エラー","o"))</f>
        <v>o</v>
      </c>
      <c r="AJ27" s="146"/>
      <c r="AK27" s="417">
        <f>VLOOKUP(AM27,マスター!$K:$M,2,FALSE)</f>
        <v>20</v>
      </c>
      <c r="AL27" s="417" t="str">
        <f>VLOOKUP(AM27,マスター!$K:$M,3,FALSE)</f>
        <v>京都</v>
      </c>
      <c r="AM27" s="420" t="s">
        <v>164</v>
      </c>
      <c r="AN27" s="153">
        <v>202</v>
      </c>
      <c r="AO27" s="155" t="str">
        <f>VLOOKUP(AN27,マスター!$B$3:$E$200,3,FALSE)</f>
        <v>棚野　葵子</v>
      </c>
      <c r="AP27" s="155" t="str">
        <f>VLOOKUP(AN27,マスター!$B$3:$E$200,2,FALSE)</f>
        <v>副将</v>
      </c>
      <c r="AQ27" s="155" t="str">
        <f>IF(COUNTIF($AN:$AN,AN27)&gt;1,"重複","o")</f>
        <v>o</v>
      </c>
      <c r="AR27" s="155" t="str">
        <f>IF(AN27&lt;AK27*10,"エラー",IF(AN27&gt;AK27*10+9,"エラー","o"))</f>
        <v>o</v>
      </c>
      <c r="BB27" s="149"/>
      <c r="BE27" s="156" t="str">
        <f t="shared" si="4"/>
        <v/>
      </c>
      <c r="BF27" s="155"/>
      <c r="BG27" s="155" t="str">
        <f t="shared" si="10"/>
        <v/>
      </c>
      <c r="BH27" s="155"/>
      <c r="BI27" s="155" t="str">
        <f t="shared" si="11"/>
        <v/>
      </c>
      <c r="BJ27" s="155"/>
      <c r="BK27">
        <f t="shared" si="12"/>
        <v>6291265</v>
      </c>
      <c r="BM27" s="155" t="str">
        <f t="shared" si="13"/>
        <v/>
      </c>
      <c r="BN27" s="155" t="str">
        <f t="shared" ref="BN27:BN33" si="30">IF(BK67=3,BE67,"")</f>
        <v/>
      </c>
      <c r="BO27" s="155" t="str">
        <f t="shared" si="29"/>
        <v/>
      </c>
    </row>
    <row r="28" spans="1:67">
      <c r="A28" s="417"/>
      <c r="B28" s="417"/>
      <c r="C28" s="420"/>
      <c r="D28" s="153">
        <v>185</v>
      </c>
      <c r="E28" s="155" t="str">
        <f>VLOOKUP(D28,マスター!$B$3:$E$200,3,FALSE)</f>
        <v>笹之内妃音</v>
      </c>
      <c r="F28" s="155" t="str">
        <f>VLOOKUP(D28,マスター!$B$3:$E$200,2,FALSE)</f>
        <v>五将</v>
      </c>
      <c r="G28" s="155" t="str">
        <f t="shared" si="5"/>
        <v>o</v>
      </c>
      <c r="H28" s="155" t="str">
        <f>IF(D28&lt;A27*10,"エラー",IF(D28&gt;A27*10+9,"エラー","o"))</f>
        <v>o</v>
      </c>
      <c r="R28" s="143"/>
      <c r="S28" s="417"/>
      <c r="T28" s="417"/>
      <c r="U28" s="420"/>
      <c r="V28" s="153">
        <v>141</v>
      </c>
      <c r="W28" s="155" t="str">
        <f>VLOOKUP(V28,マスター!$B$3:$E$200,3,FALSE)</f>
        <v>成田　詩惟</v>
      </c>
      <c r="X28" s="155" t="str">
        <f>VLOOKUP(V28,マスター!$B$3:$E$200,2,FALSE)</f>
        <v>主将</v>
      </c>
      <c r="Y28" s="155" t="str">
        <f t="shared" si="7"/>
        <v>o</v>
      </c>
      <c r="Z28" s="155" t="str">
        <f>IF(V28&lt;S27*10,"エラー",IF(V28&gt;S27*10+9,"エラー","o"))</f>
        <v>o</v>
      </c>
      <c r="AJ28" s="146"/>
      <c r="AK28" s="417"/>
      <c r="AL28" s="417"/>
      <c r="AM28" s="420"/>
      <c r="AN28" s="153">
        <v>203</v>
      </c>
      <c r="AO28" s="155" t="str">
        <f>VLOOKUP(AN28,マスター!$B$3:$E$200,3,FALSE)</f>
        <v>松下　　雅</v>
      </c>
      <c r="AP28" s="155" t="str">
        <f>VLOOKUP(AN28,マスター!$B$3:$E$200,2,FALSE)</f>
        <v>三将</v>
      </c>
      <c r="AQ28" s="155" t="str">
        <f t="shared" si="2"/>
        <v>o</v>
      </c>
      <c r="AR28" s="155" t="str">
        <f>IF(AN28&lt;AK27*10,"エラー",IF(AN28&gt;AK27*10+9,"エラー","o"))</f>
        <v>o</v>
      </c>
      <c r="BB28" s="149"/>
      <c r="BE28" s="156" t="str">
        <f t="shared" si="4"/>
        <v/>
      </c>
      <c r="BF28" s="155"/>
      <c r="BG28" s="155" t="str">
        <f t="shared" si="10"/>
        <v/>
      </c>
      <c r="BH28" s="155"/>
      <c r="BI28" s="155" t="str">
        <f t="shared" si="11"/>
        <v/>
      </c>
      <c r="BJ28" s="155"/>
      <c r="BK28">
        <f t="shared" si="12"/>
        <v>6291265</v>
      </c>
      <c r="BM28" s="155" t="str">
        <f t="shared" si="13"/>
        <v/>
      </c>
      <c r="BN28" s="155" t="str">
        <f t="shared" si="30"/>
        <v/>
      </c>
      <c r="BO28" s="155" t="str">
        <f t="shared" si="29"/>
        <v/>
      </c>
    </row>
    <row r="29" spans="1:67">
      <c r="A29" s="417"/>
      <c r="B29" s="417"/>
      <c r="C29" s="420"/>
      <c r="D29" s="153">
        <v>182</v>
      </c>
      <c r="E29" s="155" t="str">
        <f>VLOOKUP(D29,マスター!$B$3:$E$200,3,FALSE)</f>
        <v>村木万有理</v>
      </c>
      <c r="F29" s="155" t="str">
        <f>VLOOKUP(D29,マスター!$B$3:$E$200,2,FALSE)</f>
        <v>副将</v>
      </c>
      <c r="G29" s="155" t="str">
        <f t="shared" si="5"/>
        <v>o</v>
      </c>
      <c r="H29" s="155" t="str">
        <f>IF(D29&lt;A27*10,"エラー",IF(D29&gt;A27*10+9,"エラー","o"))</f>
        <v>o</v>
      </c>
      <c r="R29" s="143"/>
      <c r="S29" s="417"/>
      <c r="T29" s="417"/>
      <c r="U29" s="420"/>
      <c r="V29" s="153">
        <v>144</v>
      </c>
      <c r="W29" s="155" t="str">
        <f>VLOOKUP(V29,マスター!$B$3:$E$200,3,FALSE)</f>
        <v>野澤　咲亜</v>
      </c>
      <c r="X29" s="155" t="str">
        <f>VLOOKUP(V29,マスター!$B$3:$E$200,2,FALSE)</f>
        <v>四将</v>
      </c>
      <c r="Y29" s="155" t="str">
        <f t="shared" si="7"/>
        <v>o</v>
      </c>
      <c r="Z29" s="155" t="str">
        <f>IF(V29&lt;S27*10,"エラー",IF(V29&gt;S27*10+9,"エラー","o"))</f>
        <v>o</v>
      </c>
      <c r="AJ29" s="146"/>
      <c r="AK29" s="417"/>
      <c r="AL29" s="417"/>
      <c r="AM29" s="420"/>
      <c r="AN29" s="153">
        <v>205</v>
      </c>
      <c r="AO29" s="155" t="str">
        <f>VLOOKUP(AN29,マスター!$B$3:$E$200,3,FALSE)</f>
        <v>宮本　　協</v>
      </c>
      <c r="AP29" s="155" t="str">
        <f>VLOOKUP(AN29,マスター!$B$3:$E$200,2,FALSE)</f>
        <v>五将</v>
      </c>
      <c r="AQ29" s="155" t="str">
        <f t="shared" si="2"/>
        <v>o</v>
      </c>
      <c r="AR29" s="155" t="str">
        <f>IF(AN29&lt;AK27*10,"エラー",IF(AN29&gt;AK27*10+9,"エラー","o"))</f>
        <v>o</v>
      </c>
      <c r="BB29" s="149"/>
      <c r="BE29" s="156" t="str">
        <f t="shared" si="4"/>
        <v/>
      </c>
      <c r="BF29" s="155"/>
      <c r="BG29" s="155" t="str">
        <f t="shared" si="10"/>
        <v/>
      </c>
      <c r="BH29" s="155"/>
      <c r="BI29" s="155" t="str">
        <f t="shared" si="11"/>
        <v/>
      </c>
      <c r="BJ29" s="155"/>
      <c r="BK29">
        <f t="shared" si="12"/>
        <v>6291265</v>
      </c>
      <c r="BM29" s="155" t="str">
        <f t="shared" si="13"/>
        <v/>
      </c>
      <c r="BN29" s="155" t="str">
        <f t="shared" si="30"/>
        <v/>
      </c>
      <c r="BO29" s="155" t="str">
        <f t="shared" si="29"/>
        <v/>
      </c>
    </row>
    <row r="30" spans="1:67">
      <c r="A30" s="417"/>
      <c r="B30" s="417"/>
      <c r="C30" s="420"/>
      <c r="D30" s="153">
        <v>184</v>
      </c>
      <c r="E30" s="155" t="str">
        <f>VLOOKUP(D30,マスター!$B$3:$E$200,3,FALSE)</f>
        <v>中辻　初菜</v>
      </c>
      <c r="F30" s="155" t="str">
        <f>VLOOKUP(D30,マスター!$B$3:$E$200,2,FALSE)</f>
        <v>四将</v>
      </c>
      <c r="G30" s="155" t="str">
        <f t="shared" si="5"/>
        <v>o</v>
      </c>
      <c r="H30" s="155" t="str">
        <f>IF(D30&lt;A27*10,"エラー",IF(D30&gt;A27*10+9,"エラー","o"))</f>
        <v>o</v>
      </c>
      <c r="R30" s="143"/>
      <c r="S30" s="417"/>
      <c r="T30" s="417"/>
      <c r="U30" s="420"/>
      <c r="V30" s="153">
        <v>146</v>
      </c>
      <c r="W30" s="155" t="str">
        <f>VLOOKUP(V30,マスター!$B$3:$E$200,3,FALSE)</f>
        <v>西村　優杏</v>
      </c>
      <c r="X30" s="155" t="str">
        <f>VLOOKUP(V30,マスター!$B$3:$E$200,2,FALSE)</f>
        <v>六将</v>
      </c>
      <c r="Y30" s="155" t="str">
        <f t="shared" si="7"/>
        <v>o</v>
      </c>
      <c r="Z30" s="155" t="str">
        <f>IF(V30&lt;S27*10,"エラー",IF(V30&gt;S27*10+9,"エラー","o"))</f>
        <v>o</v>
      </c>
      <c r="AJ30" s="146"/>
      <c r="AK30" s="417"/>
      <c r="AL30" s="417"/>
      <c r="AM30" s="420"/>
      <c r="AN30" s="153">
        <v>204</v>
      </c>
      <c r="AO30" s="155" t="str">
        <f>VLOOKUP(AN30,マスター!$B$3:$E$200,3,FALSE)</f>
        <v>原田　結衣</v>
      </c>
      <c r="AP30" s="155" t="str">
        <f>VLOOKUP(AN30,マスター!$B$3:$E$200,2,FALSE)</f>
        <v>四将</v>
      </c>
      <c r="AQ30" s="155" t="str">
        <f t="shared" si="2"/>
        <v>o</v>
      </c>
      <c r="AR30" s="155" t="str">
        <f>IF(AN30&lt;AK27*10,"エラー",IF(AN30&gt;AK27*10+9,"エラー","o"))</f>
        <v>o</v>
      </c>
      <c r="BB30" s="149"/>
      <c r="BE30" s="156" t="str">
        <f t="shared" si="4"/>
        <v/>
      </c>
      <c r="BF30" s="155"/>
      <c r="BG30" s="155" t="str">
        <f t="shared" si="10"/>
        <v/>
      </c>
      <c r="BH30" s="155"/>
      <c r="BI30" s="155" t="str">
        <f t="shared" si="11"/>
        <v/>
      </c>
      <c r="BJ30" s="155"/>
      <c r="BK30">
        <f t="shared" si="12"/>
        <v>6291265</v>
      </c>
      <c r="BM30" s="155" t="str">
        <f t="shared" si="13"/>
        <v/>
      </c>
      <c r="BN30" s="155" t="str">
        <f t="shared" si="30"/>
        <v/>
      </c>
      <c r="BO30" s="155" t="str">
        <f t="shared" si="29"/>
        <v/>
      </c>
    </row>
    <row r="31" spans="1:67" ht="19" thickBot="1">
      <c r="A31" s="417"/>
      <c r="B31" s="417"/>
      <c r="C31" s="421"/>
      <c r="D31" s="153">
        <v>183</v>
      </c>
      <c r="E31" s="155" t="str">
        <f>VLOOKUP(D31,マスター!$B$3:$E$200,3,FALSE)</f>
        <v>山田　明奈</v>
      </c>
      <c r="F31" s="155" t="str">
        <f>VLOOKUP(D31,マスター!$B$3:$E$200,2,FALSE)</f>
        <v>三将</v>
      </c>
      <c r="G31" s="155" t="str">
        <f t="shared" si="5"/>
        <v>o</v>
      </c>
      <c r="H31" s="155" t="str">
        <f>IF(D31&lt;A27*10,"エラー",IF(D31&gt;A27*10+9,"エラー","o"))</f>
        <v>o</v>
      </c>
      <c r="K31" t="str">
        <f>B32</f>
        <v>石川</v>
      </c>
      <c r="O31" t="str">
        <f>B37</f>
        <v>京都</v>
      </c>
      <c r="R31" s="143"/>
      <c r="S31" s="417"/>
      <c r="T31" s="417"/>
      <c r="U31" s="421"/>
      <c r="V31" s="153">
        <v>142</v>
      </c>
      <c r="W31" s="155" t="str">
        <f>VLOOKUP(V31,マスター!$B$3:$E$200,3,FALSE)</f>
        <v>石丸　柑奈</v>
      </c>
      <c r="X31" s="155" t="str">
        <f>VLOOKUP(V31,マスター!$B$3:$E$200,2,FALSE)</f>
        <v>副将</v>
      </c>
      <c r="Y31" s="155" t="str">
        <f t="shared" si="7"/>
        <v>o</v>
      </c>
      <c r="Z31" s="155" t="str">
        <f>IF(V31&lt;S27*10,"エラー",IF(V31&gt;S27*10+9,"エラー","o"))</f>
        <v>o</v>
      </c>
      <c r="AC31" t="str">
        <f>T32</f>
        <v>三重</v>
      </c>
      <c r="AG31" t="str">
        <f>T37</f>
        <v>京都</v>
      </c>
      <c r="AJ31" s="146"/>
      <c r="AK31" s="417"/>
      <c r="AL31" s="417"/>
      <c r="AM31" s="421"/>
      <c r="AN31" s="153">
        <v>201</v>
      </c>
      <c r="AO31" s="155" t="str">
        <f>VLOOKUP(AN31,マスター!$B$3:$E$200,3,FALSE)</f>
        <v>岸本　桃果</v>
      </c>
      <c r="AP31" s="155" t="str">
        <f>VLOOKUP(AN31,マスター!$B$3:$E$200,2,FALSE)</f>
        <v>主将</v>
      </c>
      <c r="AQ31" s="155" t="str">
        <f t="shared" si="2"/>
        <v>o</v>
      </c>
      <c r="AR31" s="155" t="str">
        <f>IF(AN31&lt;AK27*10,"エラー",IF(AN31&gt;AK27*10+9,"エラー","o"))</f>
        <v>o</v>
      </c>
      <c r="AU31" t="str">
        <f>AL32</f>
        <v>三重</v>
      </c>
      <c r="AY31" t="str">
        <f>AL37</f>
        <v>石川</v>
      </c>
      <c r="BB31" s="149"/>
      <c r="BE31" s="156" t="str">
        <f t="shared" si="4"/>
        <v/>
      </c>
      <c r="BF31" s="155"/>
      <c r="BG31" s="155" t="str">
        <f t="shared" si="10"/>
        <v/>
      </c>
      <c r="BH31" s="155"/>
      <c r="BI31" s="155" t="str">
        <f t="shared" si="11"/>
        <v/>
      </c>
      <c r="BJ31" s="155"/>
      <c r="BK31">
        <f t="shared" si="12"/>
        <v>6291265</v>
      </c>
      <c r="BM31" s="155" t="str">
        <f t="shared" si="13"/>
        <v/>
      </c>
      <c r="BN31" s="155" t="str">
        <f t="shared" si="30"/>
        <v/>
      </c>
      <c r="BO31" s="155" t="str">
        <f t="shared" si="29"/>
        <v/>
      </c>
    </row>
    <row r="32" spans="1:67">
      <c r="A32" s="417">
        <f>VLOOKUP(C32,マスター!$K:$M,2,FALSE)</f>
        <v>14</v>
      </c>
      <c r="B32" s="417" t="str">
        <f>VLOOKUP(C32,マスター!$K:$M,3,FALSE)</f>
        <v>石川</v>
      </c>
      <c r="C32" s="422" t="s">
        <v>163</v>
      </c>
      <c r="D32" s="153">
        <v>144</v>
      </c>
      <c r="E32" s="157" t="str">
        <f>VLOOKUP(D32,マスター!$B$3:$E$200,3,FALSE)</f>
        <v>野澤　咲亜</v>
      </c>
      <c r="F32" s="157" t="str">
        <f>VLOOKUP(D32,マスター!$B$3:$E$200,2,FALSE)</f>
        <v>四将</v>
      </c>
      <c r="G32" s="155" t="str">
        <f t="shared" si="5"/>
        <v>o</v>
      </c>
      <c r="H32" s="155" t="str">
        <f>IF(D32&lt;A32*10,"エラー",IF(D32&gt;A32*10+9,"エラー","o"))</f>
        <v>o</v>
      </c>
      <c r="K32" s="155" t="str">
        <f>F32</f>
        <v>四将</v>
      </c>
      <c r="L32" s="155" t="str">
        <f>E32</f>
        <v>野澤　咲亜</v>
      </c>
      <c r="M32" s="120"/>
      <c r="N32" s="120">
        <v>9</v>
      </c>
      <c r="O32" s="155" t="str">
        <f t="shared" ref="O32:P36" si="31">E37</f>
        <v>松下　　雅</v>
      </c>
      <c r="P32" s="155" t="str">
        <f t="shared" si="31"/>
        <v>三将</v>
      </c>
      <c r="R32" s="143"/>
      <c r="S32" s="417">
        <f>VLOOKUP(U32,マスター!$K:$M,2,FALSE)</f>
        <v>18</v>
      </c>
      <c r="T32" s="417" t="str">
        <f>VLOOKUP(U32,マスター!$K:$M,3,FALSE)</f>
        <v>三重</v>
      </c>
      <c r="U32" s="422" t="s">
        <v>347</v>
      </c>
      <c r="V32" s="153">
        <v>185</v>
      </c>
      <c r="W32" s="157" t="str">
        <f>VLOOKUP(V32,マスター!$B$3:$E$200,3,FALSE)</f>
        <v>笹之内妃音</v>
      </c>
      <c r="X32" s="157" t="str">
        <f>VLOOKUP(V32,マスター!$B$3:$E$200,2,FALSE)</f>
        <v>五将</v>
      </c>
      <c r="Y32" s="155" t="str">
        <f t="shared" si="7"/>
        <v>o</v>
      </c>
      <c r="Z32" s="155" t="str">
        <f>IF(V32&lt;S32*10,"エラー",IF(V32&gt;S32*10+9,"エラー","o"))</f>
        <v>o</v>
      </c>
      <c r="AC32" s="155" t="str">
        <f>X32</f>
        <v>五将</v>
      </c>
      <c r="AD32" s="155" t="str">
        <f>W32</f>
        <v>笹之内妃音</v>
      </c>
      <c r="AE32" s="120"/>
      <c r="AF32" s="120">
        <v>18</v>
      </c>
      <c r="AG32" s="155" t="str">
        <f t="shared" ref="AG32:AH36" si="32">W37</f>
        <v>棚野　葵子</v>
      </c>
      <c r="AH32" s="155" t="str">
        <f t="shared" si="32"/>
        <v>副将</v>
      </c>
      <c r="AJ32" s="146"/>
      <c r="AK32" s="417">
        <f>VLOOKUP(AM32,マスター!$K:$M,2,FALSE)</f>
        <v>18</v>
      </c>
      <c r="AL32" s="417" t="str">
        <f>VLOOKUP(AM32,マスター!$K:$M,3,FALSE)</f>
        <v>三重</v>
      </c>
      <c r="AM32" s="422" t="s">
        <v>347</v>
      </c>
      <c r="AN32" s="153">
        <v>182</v>
      </c>
      <c r="AO32" s="157" t="str">
        <f>VLOOKUP(AN32,マスター!$B$3:$E$200,3,FALSE)</f>
        <v>村木万有理</v>
      </c>
      <c r="AP32" s="157" t="str">
        <f>VLOOKUP(AN32,マスター!$B$3:$E$200,2,FALSE)</f>
        <v>副将</v>
      </c>
      <c r="AQ32" s="155" t="str">
        <f t="shared" si="2"/>
        <v>o</v>
      </c>
      <c r="AR32" s="155" t="str">
        <f>IF(AN32&lt;AK32*10,"エラー",IF(AN32&gt;AK32*10+9,"エラー","o"))</f>
        <v>o</v>
      </c>
      <c r="AU32" s="155" t="str">
        <f>AP32</f>
        <v>副将</v>
      </c>
      <c r="AV32" s="155" t="str">
        <f>AO32</f>
        <v>村木万有理</v>
      </c>
      <c r="AW32" s="120"/>
      <c r="AX32" s="120">
        <v>17</v>
      </c>
      <c r="AY32" s="155" t="str">
        <f t="shared" ref="AY32:AZ36" si="33">AO37</f>
        <v>成田　詩惟</v>
      </c>
      <c r="AZ32" s="155" t="str">
        <f t="shared" si="33"/>
        <v>主将</v>
      </c>
      <c r="BB32" s="149"/>
      <c r="BE32" s="156" t="str">
        <f t="shared" si="4"/>
        <v>松下　　雅</v>
      </c>
      <c r="BF32" s="155"/>
      <c r="BG32" s="155" t="str">
        <f t="shared" si="10"/>
        <v>棚野　葵子</v>
      </c>
      <c r="BH32" s="155"/>
      <c r="BI32" s="155" t="str">
        <f t="shared" si="11"/>
        <v>成田　詩惟</v>
      </c>
      <c r="BJ32" s="155"/>
      <c r="BK32">
        <f t="shared" si="12"/>
        <v>3</v>
      </c>
      <c r="BN32" s="155" t="str">
        <f t="shared" si="30"/>
        <v/>
      </c>
      <c r="BO32" s="155" t="str">
        <f t="shared" si="29"/>
        <v/>
      </c>
    </row>
    <row r="33" spans="1:67">
      <c r="A33" s="417"/>
      <c r="B33" s="417"/>
      <c r="C33" s="423"/>
      <c r="D33" s="153">
        <v>142</v>
      </c>
      <c r="E33" s="157" t="str">
        <f>VLOOKUP(D33,マスター!$B$3:$E$200,3,FALSE)</f>
        <v>石丸　柑奈</v>
      </c>
      <c r="F33" s="157" t="str">
        <f>VLOOKUP(D33,マスター!$B$3:$E$200,2,FALSE)</f>
        <v>副将</v>
      </c>
      <c r="G33" s="155" t="str">
        <f t="shared" si="5"/>
        <v>o</v>
      </c>
      <c r="H33" s="155" t="str">
        <f>IF(D33&lt;A32*10,"エラー",IF(D33&gt;A32*10+9,"エラー","o"))</f>
        <v>o</v>
      </c>
      <c r="K33" s="155" t="str">
        <f t="shared" ref="K33:K36" si="34">F33</f>
        <v>副将</v>
      </c>
      <c r="L33" s="155" t="str">
        <f>E33</f>
        <v>石丸　柑奈</v>
      </c>
      <c r="M33" s="120">
        <v>5</v>
      </c>
      <c r="N33" s="120"/>
      <c r="O33" s="155" t="str">
        <f t="shared" si="31"/>
        <v>原田　結衣</v>
      </c>
      <c r="P33" s="155" t="str">
        <f t="shared" si="31"/>
        <v>四将</v>
      </c>
      <c r="R33" s="143"/>
      <c r="S33" s="417"/>
      <c r="T33" s="417"/>
      <c r="U33" s="423"/>
      <c r="V33" s="153">
        <v>187</v>
      </c>
      <c r="W33" s="157" t="str">
        <f>VLOOKUP(V33,マスター!$B$3:$E$200,3,FALSE)</f>
        <v>村松　美音</v>
      </c>
      <c r="X33" s="157" t="str">
        <f>VLOOKUP(V33,マスター!$B$3:$E$200,2,FALSE)</f>
        <v>七将</v>
      </c>
      <c r="Y33" s="155" t="str">
        <f t="shared" si="7"/>
        <v>o</v>
      </c>
      <c r="Z33" s="155" t="str">
        <f>IF(V33&lt;S32*10,"エラー",IF(V33&gt;S32*10+9,"エラー","o"))</f>
        <v>o</v>
      </c>
      <c r="AC33" s="155" t="str">
        <f t="shared" ref="AC33:AC36" si="35">X33</f>
        <v>七将</v>
      </c>
      <c r="AD33" s="155" t="str">
        <f>W33</f>
        <v>村松　美音</v>
      </c>
      <c r="AE33" s="120"/>
      <c r="AF33" s="120">
        <v>20</v>
      </c>
      <c r="AG33" s="155" t="str">
        <f t="shared" si="32"/>
        <v>松下　　雅</v>
      </c>
      <c r="AH33" s="155" t="str">
        <f t="shared" si="32"/>
        <v>三将</v>
      </c>
      <c r="AJ33" s="146"/>
      <c r="AK33" s="417"/>
      <c r="AL33" s="417"/>
      <c r="AM33" s="423"/>
      <c r="AN33" s="153">
        <v>186</v>
      </c>
      <c r="AO33" s="157" t="str">
        <f>VLOOKUP(AN33,マスター!$B$3:$E$200,3,FALSE)</f>
        <v>庄村　　慈</v>
      </c>
      <c r="AP33" s="157" t="str">
        <f>VLOOKUP(AN33,マスター!$B$3:$E$200,2,FALSE)</f>
        <v>六将</v>
      </c>
      <c r="AQ33" s="155" t="str">
        <f t="shared" si="2"/>
        <v>o</v>
      </c>
      <c r="AR33" s="155" t="str">
        <f>IF(AN33&lt;AK32*10,"エラー",IF(AN33&gt;AK32*10+9,"エラー","o"))</f>
        <v>o</v>
      </c>
      <c r="AU33" s="155" t="str">
        <f t="shared" ref="AU33:AU36" si="36">AP33</f>
        <v>六将</v>
      </c>
      <c r="AV33" s="155" t="str">
        <f>AO33</f>
        <v>庄村　　慈</v>
      </c>
      <c r="AW33" s="120"/>
      <c r="AX33" s="120">
        <v>12</v>
      </c>
      <c r="AY33" s="155" t="str">
        <f t="shared" si="33"/>
        <v>谷口　來夢</v>
      </c>
      <c r="AZ33" s="155" t="str">
        <f t="shared" si="33"/>
        <v>五将</v>
      </c>
      <c r="BB33" s="149"/>
      <c r="BE33" s="156" t="str">
        <f t="shared" si="4"/>
        <v>石丸　柑奈</v>
      </c>
      <c r="BF33" s="155"/>
      <c r="BG33" s="155" t="str">
        <f t="shared" si="10"/>
        <v>松下　　雅</v>
      </c>
      <c r="BH33" s="155"/>
      <c r="BI33" s="155" t="str">
        <f t="shared" si="11"/>
        <v>谷口　來夢</v>
      </c>
      <c r="BJ33" s="155"/>
      <c r="BK33">
        <f t="shared" si="12"/>
        <v>2</v>
      </c>
      <c r="BM33" s="155" t="str">
        <f t="shared" si="13"/>
        <v/>
      </c>
      <c r="BN33" s="155" t="str">
        <f t="shared" si="30"/>
        <v/>
      </c>
      <c r="BO33" s="155" t="str">
        <f t="shared" si="29"/>
        <v/>
      </c>
    </row>
    <row r="34" spans="1:67">
      <c r="A34" s="417"/>
      <c r="B34" s="417"/>
      <c r="C34" s="423"/>
      <c r="D34" s="153">
        <v>145</v>
      </c>
      <c r="E34" s="157" t="str">
        <f>VLOOKUP(D34,マスター!$B$3:$E$200,3,FALSE)</f>
        <v>谷口　來夢</v>
      </c>
      <c r="F34" s="157" t="str">
        <f>VLOOKUP(D34,マスター!$B$3:$E$200,2,FALSE)</f>
        <v>五将</v>
      </c>
      <c r="G34" s="155" t="str">
        <f t="shared" si="5"/>
        <v>o</v>
      </c>
      <c r="H34" s="155" t="str">
        <f>IF(D34&lt;A32*10,"エラー",IF(D34&gt;A32*10+9,"エラー","o"))</f>
        <v>o</v>
      </c>
      <c r="K34" s="155" t="str">
        <f t="shared" si="34"/>
        <v>五将</v>
      </c>
      <c r="L34" s="155" t="str">
        <f>E34</f>
        <v>谷口　來夢</v>
      </c>
      <c r="M34" s="120"/>
      <c r="N34" s="120">
        <v>14</v>
      </c>
      <c r="O34" s="155" t="str">
        <f t="shared" si="31"/>
        <v>宮本　　協</v>
      </c>
      <c r="P34" s="155" t="str">
        <f t="shared" si="31"/>
        <v>五将</v>
      </c>
      <c r="R34" s="143"/>
      <c r="S34" s="417"/>
      <c r="T34" s="417"/>
      <c r="U34" s="423"/>
      <c r="V34" s="153">
        <v>181</v>
      </c>
      <c r="W34" s="157" t="str">
        <f>VLOOKUP(V34,マスター!$B$3:$E$200,3,FALSE)</f>
        <v>中川　華恵</v>
      </c>
      <c r="X34" s="157" t="str">
        <f>VLOOKUP(V34,マスター!$B$3:$E$200,2,FALSE)</f>
        <v>主将</v>
      </c>
      <c r="Y34" s="155" t="str">
        <f t="shared" si="7"/>
        <v>o</v>
      </c>
      <c r="Z34" s="155" t="str">
        <f>IF(V34&lt;S32*10,"エラー",IF(V34&gt;S32*10+9,"エラー","o"))</f>
        <v>o</v>
      </c>
      <c r="AC34" s="155" t="str">
        <f t="shared" si="35"/>
        <v>主将</v>
      </c>
      <c r="AD34" s="155" t="str">
        <f>W34</f>
        <v>中川　華恵</v>
      </c>
      <c r="AE34" s="120"/>
      <c r="AF34" s="120">
        <v>21</v>
      </c>
      <c r="AG34" s="155" t="str">
        <f t="shared" si="32"/>
        <v>岸本　桃果</v>
      </c>
      <c r="AH34" s="155" t="str">
        <f t="shared" si="32"/>
        <v>主将</v>
      </c>
      <c r="AJ34" s="146"/>
      <c r="AK34" s="417"/>
      <c r="AL34" s="417"/>
      <c r="AM34" s="423"/>
      <c r="AN34" s="153">
        <v>183</v>
      </c>
      <c r="AO34" s="157" t="str">
        <f>VLOOKUP(AN34,マスター!$B$3:$E$200,3,FALSE)</f>
        <v>山田　明奈</v>
      </c>
      <c r="AP34" s="157" t="str">
        <f>VLOOKUP(AN34,マスター!$B$3:$E$200,2,FALSE)</f>
        <v>三将</v>
      </c>
      <c r="AQ34" s="155" t="str">
        <f t="shared" si="2"/>
        <v>o</v>
      </c>
      <c r="AR34" s="155" t="str">
        <f>IF(AN34&lt;AK32*10,"エラー",IF(AN34&gt;AK32*10+9,"エラー","o"))</f>
        <v>o</v>
      </c>
      <c r="AU34" s="155" t="str">
        <f t="shared" si="36"/>
        <v>三将</v>
      </c>
      <c r="AV34" s="155" t="str">
        <f>AO34</f>
        <v>山田　明奈</v>
      </c>
      <c r="AW34" s="120"/>
      <c r="AX34" s="120">
        <v>13</v>
      </c>
      <c r="AY34" s="155" t="str">
        <f t="shared" si="33"/>
        <v>石丸　柑奈</v>
      </c>
      <c r="AZ34" s="155" t="str">
        <f t="shared" si="33"/>
        <v>副将</v>
      </c>
      <c r="BB34" s="149"/>
      <c r="BE34" s="156" t="str">
        <f t="shared" si="4"/>
        <v>宮本　　協</v>
      </c>
      <c r="BF34" s="155"/>
      <c r="BG34" s="155" t="str">
        <f t="shared" si="10"/>
        <v>岸本　桃果</v>
      </c>
      <c r="BH34" s="155"/>
      <c r="BI34" s="155" t="str">
        <f t="shared" si="11"/>
        <v>石丸　柑奈</v>
      </c>
      <c r="BJ34" s="155"/>
      <c r="BK34">
        <f t="shared" si="12"/>
        <v>2</v>
      </c>
      <c r="BO34" s="155" t="str">
        <f t="shared" si="29"/>
        <v/>
      </c>
    </row>
    <row r="35" spans="1:67">
      <c r="A35" s="417"/>
      <c r="B35" s="417"/>
      <c r="C35" s="423"/>
      <c r="D35" s="153">
        <v>143</v>
      </c>
      <c r="E35" s="157" t="str">
        <f>VLOOKUP(D35,マスター!$B$3:$E$200,3,FALSE)</f>
        <v>竹鼻　志織</v>
      </c>
      <c r="F35" s="157" t="str">
        <f>VLOOKUP(D35,マスター!$B$3:$E$200,2,FALSE)</f>
        <v>三将</v>
      </c>
      <c r="G35" s="155" t="str">
        <f t="shared" si="5"/>
        <v>o</v>
      </c>
      <c r="H35" s="155" t="str">
        <f>IF(D35&lt;A32*10,"エラー",IF(D35&gt;A32*10+9,"エラー","o"))</f>
        <v>o</v>
      </c>
      <c r="K35" s="155" t="str">
        <f t="shared" si="34"/>
        <v>三将</v>
      </c>
      <c r="L35" s="155" t="str">
        <f>E35</f>
        <v>竹鼻　志織</v>
      </c>
      <c r="M35" s="120">
        <v>2</v>
      </c>
      <c r="N35" s="120"/>
      <c r="O35" s="155" t="str">
        <f t="shared" si="31"/>
        <v>岸本　桃果</v>
      </c>
      <c r="P35" s="155" t="str">
        <f t="shared" si="31"/>
        <v>主将</v>
      </c>
      <c r="R35" s="143"/>
      <c r="S35" s="417"/>
      <c r="T35" s="417"/>
      <c r="U35" s="423"/>
      <c r="V35" s="153">
        <v>183</v>
      </c>
      <c r="W35" s="157" t="str">
        <f>VLOOKUP(V35,マスター!$B$3:$E$200,3,FALSE)</f>
        <v>山田　明奈</v>
      </c>
      <c r="X35" s="157" t="str">
        <f>VLOOKUP(V35,マスター!$B$3:$E$200,2,FALSE)</f>
        <v>三将</v>
      </c>
      <c r="Y35" s="155" t="str">
        <f t="shared" si="7"/>
        <v>o</v>
      </c>
      <c r="Z35" s="155" t="str">
        <f>IF(V35&lt;S32*10,"エラー",IF(V35&gt;S32*10+9,"エラー","o"))</f>
        <v>o</v>
      </c>
      <c r="AC35" s="155" t="str">
        <f t="shared" si="35"/>
        <v>三将</v>
      </c>
      <c r="AD35" s="155" t="str">
        <f>W35</f>
        <v>山田　明奈</v>
      </c>
      <c r="AE35" s="120"/>
      <c r="AF35" s="120">
        <v>5</v>
      </c>
      <c r="AG35" s="155" t="str">
        <f t="shared" si="32"/>
        <v>西垣　　怜</v>
      </c>
      <c r="AH35" s="155" t="str">
        <f t="shared" si="32"/>
        <v>七将</v>
      </c>
      <c r="AJ35" s="146"/>
      <c r="AK35" s="417"/>
      <c r="AL35" s="417"/>
      <c r="AM35" s="423"/>
      <c r="AN35" s="153">
        <v>181</v>
      </c>
      <c r="AO35" s="157" t="str">
        <f>VLOOKUP(AN35,マスター!$B$3:$E$200,3,FALSE)</f>
        <v>中川　華恵</v>
      </c>
      <c r="AP35" s="157" t="str">
        <f>VLOOKUP(AN35,マスター!$B$3:$E$200,2,FALSE)</f>
        <v>主将</v>
      </c>
      <c r="AQ35" s="155" t="str">
        <f t="shared" si="2"/>
        <v>o</v>
      </c>
      <c r="AR35" s="155" t="str">
        <f>IF(AN35&lt;AK32*10,"エラー",IF(AN35&gt;AK32*10+9,"エラー","o"))</f>
        <v>o</v>
      </c>
      <c r="AU35" s="155" t="str">
        <f t="shared" si="36"/>
        <v>主将</v>
      </c>
      <c r="AV35" s="155" t="str">
        <f>AO35</f>
        <v>中川　華恵</v>
      </c>
      <c r="AW35" s="120"/>
      <c r="AX35" s="120">
        <v>4</v>
      </c>
      <c r="AY35" s="155" t="str">
        <f t="shared" si="33"/>
        <v>西尾　美咲</v>
      </c>
      <c r="AZ35" s="155" t="str">
        <f t="shared" si="33"/>
        <v>七将</v>
      </c>
      <c r="BB35" s="149"/>
      <c r="BE35" s="156" t="str">
        <f t="shared" si="4"/>
        <v>竹鼻　志織</v>
      </c>
      <c r="BF35" s="155"/>
      <c r="BG35" s="155" t="str">
        <f t="shared" si="10"/>
        <v>西垣　　怜</v>
      </c>
      <c r="BH35" s="155"/>
      <c r="BI35" s="155" t="str">
        <f t="shared" si="11"/>
        <v>西尾　美咲</v>
      </c>
      <c r="BJ35" s="155"/>
      <c r="BK35">
        <f t="shared" si="12"/>
        <v>3</v>
      </c>
      <c r="BO35" s="155" t="str">
        <f t="shared" si="29"/>
        <v/>
      </c>
    </row>
    <row r="36" spans="1:67">
      <c r="A36" s="417"/>
      <c r="B36" s="417"/>
      <c r="C36" s="423"/>
      <c r="D36" s="153">
        <v>141</v>
      </c>
      <c r="E36" s="157" t="str">
        <f>VLOOKUP(D36,マスター!$B$3:$E$200,3,FALSE)</f>
        <v>成田　詩惟</v>
      </c>
      <c r="F36" s="157" t="str">
        <f>VLOOKUP(D36,マスター!$B$3:$E$200,2,FALSE)</f>
        <v>主将</v>
      </c>
      <c r="G36" s="155" t="str">
        <f t="shared" si="5"/>
        <v>o</v>
      </c>
      <c r="H36" s="155" t="str">
        <f>IF(D36&lt;A32*10,"エラー",IF(D36&gt;A32*10+9,"エラー","o"))</f>
        <v>o</v>
      </c>
      <c r="K36" s="155" t="str">
        <f t="shared" si="34"/>
        <v>主将</v>
      </c>
      <c r="L36" s="155" t="str">
        <f>E36</f>
        <v>成田　詩惟</v>
      </c>
      <c r="M36" s="120"/>
      <c r="N36" s="120">
        <v>2</v>
      </c>
      <c r="O36" s="155" t="str">
        <f t="shared" si="31"/>
        <v>棚野　葵子</v>
      </c>
      <c r="P36" s="155" t="str">
        <f t="shared" si="31"/>
        <v>副将</v>
      </c>
      <c r="R36" s="143"/>
      <c r="S36" s="417"/>
      <c r="T36" s="417"/>
      <c r="U36" s="423"/>
      <c r="V36" s="153">
        <v>186</v>
      </c>
      <c r="W36" s="157" t="str">
        <f>VLOOKUP(V36,マスター!$B$3:$E$200,3,FALSE)</f>
        <v>庄村　　慈</v>
      </c>
      <c r="X36" s="157" t="str">
        <f>VLOOKUP(V36,マスター!$B$3:$E$200,2,FALSE)</f>
        <v>六将</v>
      </c>
      <c r="Y36" s="155" t="str">
        <f t="shared" si="7"/>
        <v>o</v>
      </c>
      <c r="Z36" s="155" t="str">
        <f>IF(V36&lt;S32*10,"エラー",IF(V36&gt;S32*10+9,"エラー","o"))</f>
        <v>o</v>
      </c>
      <c r="AC36" s="155" t="str">
        <f t="shared" si="35"/>
        <v>六将</v>
      </c>
      <c r="AD36" s="155" t="str">
        <f>W36</f>
        <v>庄村　　慈</v>
      </c>
      <c r="AE36" s="120"/>
      <c r="AF36" s="120">
        <v>16</v>
      </c>
      <c r="AG36" s="155" t="str">
        <f t="shared" si="32"/>
        <v>吉田　貴恵</v>
      </c>
      <c r="AH36" s="155" t="str">
        <f t="shared" si="32"/>
        <v>六将</v>
      </c>
      <c r="AJ36" s="146"/>
      <c r="AK36" s="417"/>
      <c r="AL36" s="417"/>
      <c r="AM36" s="423"/>
      <c r="AN36" s="153">
        <v>184</v>
      </c>
      <c r="AO36" s="157" t="str">
        <f>VLOOKUP(AN36,マスター!$B$3:$E$200,3,FALSE)</f>
        <v>中辻　初菜</v>
      </c>
      <c r="AP36" s="157" t="str">
        <f>VLOOKUP(AN36,マスター!$B$3:$E$200,2,FALSE)</f>
        <v>四将</v>
      </c>
      <c r="AQ36" s="155" t="str">
        <f t="shared" si="2"/>
        <v>o</v>
      </c>
      <c r="AR36" s="155" t="str">
        <f>IF(AN36&lt;AK32*10,"エラー",IF(AN36&gt;AK32*10+9,"エラー","o"))</f>
        <v>o</v>
      </c>
      <c r="AU36" s="155" t="str">
        <f t="shared" si="36"/>
        <v>四将</v>
      </c>
      <c r="AV36" s="155" t="str">
        <f>AO36</f>
        <v>中辻　初菜</v>
      </c>
      <c r="AW36" s="120"/>
      <c r="AX36" s="120">
        <v>9</v>
      </c>
      <c r="AY36" s="155" t="str">
        <f t="shared" si="33"/>
        <v>竹鼻　志織</v>
      </c>
      <c r="AZ36" s="155" t="str">
        <f t="shared" si="33"/>
        <v>三将</v>
      </c>
      <c r="BB36" s="149"/>
      <c r="BE36" s="156" t="str">
        <f t="shared" si="4"/>
        <v>棚野　葵子</v>
      </c>
      <c r="BF36" s="155"/>
      <c r="BG36" s="155" t="str">
        <f t="shared" si="10"/>
        <v>吉田　貴恵</v>
      </c>
      <c r="BH36" s="155"/>
      <c r="BI36" s="155" t="str">
        <f t="shared" si="11"/>
        <v>竹鼻　志織</v>
      </c>
      <c r="BJ36" s="155"/>
      <c r="BK36">
        <f t="shared" si="12"/>
        <v>3</v>
      </c>
      <c r="BN36" s="155" t="str">
        <f>IF(BK76=3,BE76,"")</f>
        <v/>
      </c>
      <c r="BO36" s="155" t="str">
        <f t="shared" si="29"/>
        <v/>
      </c>
    </row>
    <row r="37" spans="1:67">
      <c r="A37" s="417">
        <f>VLOOKUP(C37,マスター!$K:$M,2,FALSE)</f>
        <v>20</v>
      </c>
      <c r="B37" s="417" t="str">
        <f>VLOOKUP(C37,マスター!$K:$M,3,FALSE)</f>
        <v>京都</v>
      </c>
      <c r="C37" s="420" t="s">
        <v>164</v>
      </c>
      <c r="D37" s="153">
        <v>203</v>
      </c>
      <c r="E37" s="155" t="str">
        <f>VLOOKUP(D37,マスター!$B$3:$E$200,3,FALSE)</f>
        <v>松下　　雅</v>
      </c>
      <c r="F37" s="155" t="str">
        <f>VLOOKUP(D37,マスター!$B$3:$E$200,2,FALSE)</f>
        <v>三将</v>
      </c>
      <c r="G37" s="155" t="str">
        <f t="shared" si="5"/>
        <v>o</v>
      </c>
      <c r="H37" s="155" t="str">
        <f>IF(D37&lt;A37*10,"エラー",IF(D37&gt;A37*10+9,"エラー","o"))</f>
        <v>o</v>
      </c>
      <c r="R37" s="143"/>
      <c r="S37" s="417">
        <f>VLOOKUP(U37,マスター!$K:$M,2,FALSE)</f>
        <v>20</v>
      </c>
      <c r="T37" s="417" t="str">
        <f>VLOOKUP(U37,マスター!$K:$M,3,FALSE)</f>
        <v>京都</v>
      </c>
      <c r="U37" s="420" t="s">
        <v>164</v>
      </c>
      <c r="V37" s="153">
        <v>202</v>
      </c>
      <c r="W37" s="155" t="str">
        <f>VLOOKUP(V37,マスター!$B$3:$E$200,3,FALSE)</f>
        <v>棚野　葵子</v>
      </c>
      <c r="X37" s="155" t="str">
        <f>VLOOKUP(V37,マスター!$B$3:$E$200,2,FALSE)</f>
        <v>副将</v>
      </c>
      <c r="Y37" s="155" t="str">
        <f t="shared" si="7"/>
        <v>o</v>
      </c>
      <c r="Z37" s="155" t="str">
        <f>IF(V37&lt;S37*10,"エラー",IF(V37&gt;S37*10+9,"エラー","o"))</f>
        <v>o</v>
      </c>
      <c r="AJ37" s="146"/>
      <c r="AK37" s="417">
        <f>VLOOKUP(AM37,マスター!$K:$M,2,FALSE)</f>
        <v>14</v>
      </c>
      <c r="AL37" s="417" t="str">
        <f>VLOOKUP(AM37,マスター!$K:$M,3,FALSE)</f>
        <v>石川</v>
      </c>
      <c r="AM37" s="420" t="s">
        <v>163</v>
      </c>
      <c r="AN37" s="153">
        <v>141</v>
      </c>
      <c r="AO37" s="155" t="str">
        <f>VLOOKUP(AN37,マスター!$B$3:$E$200,3,FALSE)</f>
        <v>成田　詩惟</v>
      </c>
      <c r="AP37" s="155" t="str">
        <f>VLOOKUP(AN37,マスター!$B$3:$E$200,2,FALSE)</f>
        <v>主将</v>
      </c>
      <c r="AQ37" s="155" t="str">
        <f t="shared" si="2"/>
        <v>o</v>
      </c>
      <c r="AR37" s="155" t="str">
        <f>IF(AN37&lt;AK37*10,"エラー",IF(AN37&gt;AK37*10+9,"エラー","o"))</f>
        <v>o</v>
      </c>
      <c r="BB37" s="149"/>
      <c r="BE37" s="156" t="str">
        <f t="shared" si="4"/>
        <v/>
      </c>
      <c r="BF37" s="155"/>
      <c r="BG37" s="155" t="str">
        <f t="shared" si="10"/>
        <v/>
      </c>
      <c r="BH37" s="155"/>
      <c r="BI37" s="155" t="str">
        <f t="shared" si="11"/>
        <v/>
      </c>
      <c r="BJ37" s="155"/>
      <c r="BK37">
        <f t="shared" si="12"/>
        <v>6291265</v>
      </c>
      <c r="BM37" s="155" t="str">
        <f t="shared" si="13"/>
        <v/>
      </c>
      <c r="BO37" s="155" t="str">
        <f t="shared" si="29"/>
        <v/>
      </c>
    </row>
    <row r="38" spans="1:67">
      <c r="A38" s="417"/>
      <c r="B38" s="417"/>
      <c r="C38" s="420"/>
      <c r="D38" s="153">
        <v>204</v>
      </c>
      <c r="E38" s="155" t="str">
        <f>VLOOKUP(D38,マスター!$B$3:$E$200,3,FALSE)</f>
        <v>原田　結衣</v>
      </c>
      <c r="F38" s="155" t="str">
        <f>VLOOKUP(D38,マスター!$B$3:$E$200,2,FALSE)</f>
        <v>四将</v>
      </c>
      <c r="G38" s="155" t="str">
        <f t="shared" si="5"/>
        <v>o</v>
      </c>
      <c r="H38" s="155" t="str">
        <f>IF(D38&lt;A37*10,"エラー",IF(D38&gt;A37*10+9,"エラー","o"))</f>
        <v>o</v>
      </c>
      <c r="R38" s="143"/>
      <c r="S38" s="417"/>
      <c r="T38" s="417"/>
      <c r="U38" s="420"/>
      <c r="V38" s="153">
        <v>203</v>
      </c>
      <c r="W38" s="155" t="str">
        <f>VLOOKUP(V38,マスター!$B$3:$E$200,3,FALSE)</f>
        <v>松下　　雅</v>
      </c>
      <c r="X38" s="155" t="str">
        <f>VLOOKUP(V38,マスター!$B$3:$E$200,2,FALSE)</f>
        <v>三将</v>
      </c>
      <c r="Y38" s="155" t="str">
        <f t="shared" si="7"/>
        <v>o</v>
      </c>
      <c r="Z38" s="155" t="str">
        <f>IF(V38&lt;S37*10,"エラー",IF(V38&gt;S37*10+9,"エラー","o"))</f>
        <v>o</v>
      </c>
      <c r="AJ38" s="146"/>
      <c r="AK38" s="417"/>
      <c r="AL38" s="417"/>
      <c r="AM38" s="420"/>
      <c r="AN38" s="153">
        <v>145</v>
      </c>
      <c r="AO38" s="155" t="str">
        <f>VLOOKUP(AN38,マスター!$B$3:$E$200,3,FALSE)</f>
        <v>谷口　來夢</v>
      </c>
      <c r="AP38" s="155" t="str">
        <f>VLOOKUP(AN38,マスター!$B$3:$E$200,2,FALSE)</f>
        <v>五将</v>
      </c>
      <c r="AQ38" s="155" t="str">
        <f t="shared" si="2"/>
        <v>o</v>
      </c>
      <c r="AR38" s="155" t="str">
        <f>IF(AN38&lt;AK37*10,"エラー",IF(AN38&gt;AK37*10+9,"エラー","o"))</f>
        <v>o</v>
      </c>
      <c r="BB38" s="149"/>
      <c r="BE38" s="156" t="str">
        <f t="shared" si="4"/>
        <v/>
      </c>
      <c r="BF38" s="155"/>
      <c r="BG38" s="155" t="str">
        <f t="shared" si="10"/>
        <v/>
      </c>
      <c r="BH38" s="155"/>
      <c r="BI38" s="155" t="str">
        <f t="shared" si="11"/>
        <v/>
      </c>
      <c r="BJ38" s="155"/>
      <c r="BK38">
        <f t="shared" si="12"/>
        <v>6291265</v>
      </c>
      <c r="BM38" s="155" t="str">
        <f t="shared" si="13"/>
        <v/>
      </c>
      <c r="BO38" s="155" t="str">
        <f t="shared" si="29"/>
        <v/>
      </c>
    </row>
    <row r="39" spans="1:67">
      <c r="A39" s="417"/>
      <c r="B39" s="417"/>
      <c r="C39" s="420"/>
      <c r="D39" s="153">
        <v>205</v>
      </c>
      <c r="E39" s="155" t="str">
        <f>VLOOKUP(D39,マスター!$B$3:$E$200,3,FALSE)</f>
        <v>宮本　　協</v>
      </c>
      <c r="F39" s="155" t="str">
        <f>VLOOKUP(D39,マスター!$B$3:$E$200,2,FALSE)</f>
        <v>五将</v>
      </c>
      <c r="G39" s="155" t="str">
        <f t="shared" si="5"/>
        <v>o</v>
      </c>
      <c r="H39" s="155" t="str">
        <f>IF(D39&lt;A37*10,"エラー",IF(D39&gt;A37*10+9,"エラー","o"))</f>
        <v>o</v>
      </c>
      <c r="R39" s="143"/>
      <c r="S39" s="417"/>
      <c r="T39" s="417"/>
      <c r="U39" s="420"/>
      <c r="V39" s="153">
        <v>201</v>
      </c>
      <c r="W39" s="155" t="str">
        <f>VLOOKUP(V39,マスター!$B$3:$E$200,3,FALSE)</f>
        <v>岸本　桃果</v>
      </c>
      <c r="X39" s="155" t="str">
        <f>VLOOKUP(V39,マスター!$B$3:$E$200,2,FALSE)</f>
        <v>主将</v>
      </c>
      <c r="Y39" s="155" t="str">
        <f t="shared" si="7"/>
        <v>o</v>
      </c>
      <c r="Z39" s="155" t="str">
        <f>IF(V39&lt;S37*10,"エラー",IF(V39&gt;S37*10+9,"エラー","o"))</f>
        <v>o</v>
      </c>
      <c r="AJ39" s="146"/>
      <c r="AK39" s="417"/>
      <c r="AL39" s="417"/>
      <c r="AM39" s="420"/>
      <c r="AN39" s="153">
        <v>142</v>
      </c>
      <c r="AO39" s="155" t="str">
        <f>VLOOKUP(AN39,マスター!$B$3:$E$200,3,FALSE)</f>
        <v>石丸　柑奈</v>
      </c>
      <c r="AP39" s="155" t="str">
        <f>VLOOKUP(AN39,マスター!$B$3:$E$200,2,FALSE)</f>
        <v>副将</v>
      </c>
      <c r="AQ39" s="155" t="str">
        <f t="shared" si="2"/>
        <v>o</v>
      </c>
      <c r="AR39" s="155" t="str">
        <f>IF(AN39&lt;AK37*10,"エラー",IF(AN39&gt;AK37*10+9,"エラー","o"))</f>
        <v>o</v>
      </c>
      <c r="BB39" s="149"/>
      <c r="BE39" s="156" t="str">
        <f t="shared" si="4"/>
        <v/>
      </c>
      <c r="BF39" s="155"/>
      <c r="BG39" s="155" t="str">
        <f t="shared" si="10"/>
        <v/>
      </c>
      <c r="BH39" s="155"/>
      <c r="BI39" s="155" t="str">
        <f t="shared" si="11"/>
        <v/>
      </c>
      <c r="BJ39" s="155"/>
      <c r="BK39">
        <f t="shared" si="12"/>
        <v>6291265</v>
      </c>
      <c r="BM39" s="155" t="str">
        <f t="shared" si="13"/>
        <v/>
      </c>
      <c r="BO39" s="155" t="str">
        <f t="shared" si="29"/>
        <v/>
      </c>
    </row>
    <row r="40" spans="1:67">
      <c r="A40" s="417"/>
      <c r="B40" s="417"/>
      <c r="C40" s="420"/>
      <c r="D40" s="153">
        <v>201</v>
      </c>
      <c r="E40" s="155" t="str">
        <f>VLOOKUP(D40,マスター!$B$3:$E$200,3,FALSE)</f>
        <v>岸本　桃果</v>
      </c>
      <c r="F40" s="155" t="str">
        <f>VLOOKUP(D40,マスター!$B$3:$E$200,2,FALSE)</f>
        <v>主将</v>
      </c>
      <c r="G40" s="155" t="str">
        <f t="shared" si="5"/>
        <v>o</v>
      </c>
      <c r="H40" s="155" t="str">
        <f>IF(D40&lt;A37*10,"エラー",IF(D40&gt;A37*10+9,"エラー","o"))</f>
        <v>o</v>
      </c>
      <c r="R40" s="143"/>
      <c r="S40" s="417"/>
      <c r="T40" s="417"/>
      <c r="U40" s="420"/>
      <c r="V40" s="153">
        <v>207</v>
      </c>
      <c r="W40" s="155" t="str">
        <f>VLOOKUP(V40,マスター!$B$3:$E$200,3,FALSE)</f>
        <v>西垣　　怜</v>
      </c>
      <c r="X40" s="155" t="str">
        <f>VLOOKUP(V40,マスター!$B$3:$E$200,2,FALSE)</f>
        <v>七将</v>
      </c>
      <c r="Y40" s="155" t="str">
        <f t="shared" si="7"/>
        <v>o</v>
      </c>
      <c r="Z40" s="155" t="str">
        <f>IF(V40&lt;S37*10,"エラー",IF(V40&gt;S37*10+9,"エラー","o"))</f>
        <v>o</v>
      </c>
      <c r="AJ40" s="146"/>
      <c r="AK40" s="417"/>
      <c r="AL40" s="417"/>
      <c r="AM40" s="420"/>
      <c r="AN40" s="153">
        <v>147</v>
      </c>
      <c r="AO40" s="155" t="str">
        <f>VLOOKUP(AN40,マスター!$B$3:$E$200,3,FALSE)</f>
        <v>西尾　美咲</v>
      </c>
      <c r="AP40" s="155" t="str">
        <f>VLOOKUP(AN40,マスター!$B$3:$E$200,2,FALSE)</f>
        <v>七将</v>
      </c>
      <c r="AQ40" s="155" t="str">
        <f t="shared" si="2"/>
        <v>o</v>
      </c>
      <c r="AR40" s="155" t="str">
        <f>IF(AN40&lt;AK37*10,"エラー",IF(AN40&gt;AK37*10+9,"エラー","o"))</f>
        <v>o</v>
      </c>
      <c r="BB40" s="149"/>
      <c r="BE40" s="156" t="str">
        <f t="shared" si="4"/>
        <v/>
      </c>
      <c r="BF40" s="155"/>
      <c r="BG40" s="155" t="str">
        <f t="shared" si="10"/>
        <v/>
      </c>
      <c r="BH40" s="155"/>
      <c r="BI40" s="155" t="str">
        <f t="shared" si="11"/>
        <v/>
      </c>
      <c r="BJ40" s="155"/>
      <c r="BK40">
        <f t="shared" si="12"/>
        <v>6291265</v>
      </c>
      <c r="BM40" s="155" t="str">
        <f t="shared" si="13"/>
        <v/>
      </c>
      <c r="BO40" s="155" t="str">
        <f t="shared" si="29"/>
        <v/>
      </c>
    </row>
    <row r="41" spans="1:67" ht="19" thickBot="1">
      <c r="A41" s="417"/>
      <c r="B41" s="417"/>
      <c r="C41" s="421"/>
      <c r="D41" s="153">
        <v>202</v>
      </c>
      <c r="E41" s="155" t="str">
        <f>VLOOKUP(D41,マスター!$B$3:$E$200,3,FALSE)</f>
        <v>棚野　葵子</v>
      </c>
      <c r="F41" s="155" t="str">
        <f>VLOOKUP(D41,マスター!$B$3:$E$200,2,FALSE)</f>
        <v>副将</v>
      </c>
      <c r="G41" s="155" t="str">
        <f t="shared" si="5"/>
        <v>o</v>
      </c>
      <c r="H41" s="155" t="str">
        <f>IF(D41&lt;A37*10,"エラー",IF(D41&gt;A37*10+9,"エラー","o"))</f>
        <v>o</v>
      </c>
      <c r="K41" t="str">
        <f>B42</f>
        <v>栃木</v>
      </c>
      <c r="O41" t="str">
        <f>B47</f>
        <v>大阪</v>
      </c>
      <c r="R41" s="143"/>
      <c r="S41" s="417"/>
      <c r="T41" s="417"/>
      <c r="U41" s="421"/>
      <c r="V41" s="153">
        <v>206</v>
      </c>
      <c r="W41" s="155" t="str">
        <f>VLOOKUP(V41,マスター!$B$3:$E$200,3,FALSE)</f>
        <v>吉田　貴恵</v>
      </c>
      <c r="X41" s="155" t="str">
        <f>VLOOKUP(V41,マスター!$B$3:$E$200,2,FALSE)</f>
        <v>六将</v>
      </c>
      <c r="Y41" s="155" t="str">
        <f t="shared" si="7"/>
        <v>o</v>
      </c>
      <c r="Z41" s="155" t="str">
        <f>IF(V41&lt;S37*10,"エラー",IF(V41&gt;S37*10+9,"エラー","o"))</f>
        <v>o</v>
      </c>
      <c r="AC41" t="str">
        <f>T42</f>
        <v>栃木</v>
      </c>
      <c r="AG41" t="str">
        <f>T47</f>
        <v>福井</v>
      </c>
      <c r="AJ41" s="146"/>
      <c r="AK41" s="417"/>
      <c r="AL41" s="417"/>
      <c r="AM41" s="421"/>
      <c r="AN41" s="153">
        <v>143</v>
      </c>
      <c r="AO41" s="155" t="str">
        <f>VLOOKUP(AN41,マスター!$B$3:$E$200,3,FALSE)</f>
        <v>竹鼻　志織</v>
      </c>
      <c r="AP41" s="155" t="str">
        <f>VLOOKUP(AN41,マスター!$B$3:$E$200,2,FALSE)</f>
        <v>三将</v>
      </c>
      <c r="AQ41" s="155" t="str">
        <f t="shared" si="2"/>
        <v>o</v>
      </c>
      <c r="AR41" s="155" t="str">
        <f>IF(AN41&lt;AK37*10,"エラー",IF(AN41&gt;AK37*10+9,"エラー","o"))</f>
        <v>o</v>
      </c>
      <c r="AU41" t="str">
        <f>AL42</f>
        <v>栃木</v>
      </c>
      <c r="AY41" t="str">
        <f>AL47</f>
        <v>群馬</v>
      </c>
      <c r="BB41" s="149"/>
      <c r="BE41" s="156" t="str">
        <f t="shared" si="4"/>
        <v/>
      </c>
      <c r="BF41" s="155"/>
      <c r="BG41" s="155" t="str">
        <f t="shared" si="10"/>
        <v/>
      </c>
      <c r="BH41" s="155"/>
      <c r="BI41" s="155" t="str">
        <f t="shared" si="11"/>
        <v/>
      </c>
      <c r="BJ41" s="155"/>
      <c r="BK41">
        <f t="shared" si="12"/>
        <v>6291265</v>
      </c>
      <c r="BM41" s="155" t="str">
        <f t="shared" si="13"/>
        <v/>
      </c>
    </row>
    <row r="42" spans="1:67">
      <c r="A42" s="417">
        <f>VLOOKUP(C42,マスター!$K:$M,2,FALSE)</f>
        <v>6</v>
      </c>
      <c r="B42" s="417" t="str">
        <f>VLOOKUP(C42,マスター!$K:$M,3,FALSE)</f>
        <v>栃木</v>
      </c>
      <c r="C42" s="424" t="s">
        <v>353</v>
      </c>
      <c r="D42" s="153">
        <v>66</v>
      </c>
      <c r="E42" s="158" t="str">
        <f>VLOOKUP(D42,マスター!$B$3:$E$200,3,FALSE)</f>
        <v>石川　　舞</v>
      </c>
      <c r="F42" s="158" t="str">
        <f>VLOOKUP(D42,マスター!$B$3:$E$200,2,FALSE)</f>
        <v>六将</v>
      </c>
      <c r="G42" s="155" t="str">
        <f t="shared" si="5"/>
        <v>o</v>
      </c>
      <c r="H42" s="155" t="str">
        <f>IF(D42&lt;A42*10,"エラー",IF(D42&gt;A42*10+9,"エラー","o"))</f>
        <v>o</v>
      </c>
      <c r="K42" s="155" t="str">
        <f>F42</f>
        <v>六将</v>
      </c>
      <c r="L42" s="155" t="str">
        <f>E42</f>
        <v>石川　　舞</v>
      </c>
      <c r="M42" s="120"/>
      <c r="N42" s="120">
        <v>6</v>
      </c>
      <c r="O42" s="155" t="str">
        <f t="shared" ref="O42:P46" si="37">E47</f>
        <v>吉永　彩乃</v>
      </c>
      <c r="P42" s="155" t="str">
        <f t="shared" si="37"/>
        <v>三将</v>
      </c>
      <c r="R42" s="143"/>
      <c r="S42" s="417">
        <f>VLOOKUP(U42,マスター!$K:$M,2,FALSE)</f>
        <v>6</v>
      </c>
      <c r="T42" s="417" t="str">
        <f>VLOOKUP(U42,マスター!$K:$M,3,FALSE)</f>
        <v>栃木</v>
      </c>
      <c r="U42" s="424" t="s">
        <v>353</v>
      </c>
      <c r="V42" s="153">
        <v>64</v>
      </c>
      <c r="W42" s="158" t="str">
        <f>VLOOKUP(V42,マスター!$B$3:$E$200,3,FALSE)</f>
        <v>倉井　舞音</v>
      </c>
      <c r="X42" s="158" t="str">
        <f>VLOOKUP(V42,マスター!$B$3:$E$200,2,FALSE)</f>
        <v>四将</v>
      </c>
      <c r="Y42" s="155" t="str">
        <f t="shared" si="7"/>
        <v>o</v>
      </c>
      <c r="Z42" s="155" t="str">
        <f>IF(V42&lt;S42*10,"エラー",IF(V42&gt;S42*10+9,"エラー","o"))</f>
        <v>o</v>
      </c>
      <c r="AC42" s="155" t="str">
        <f>X42</f>
        <v>四将</v>
      </c>
      <c r="AD42" s="155" t="str">
        <f>W42</f>
        <v>倉井　舞音</v>
      </c>
      <c r="AE42" s="120"/>
      <c r="AF42" s="120">
        <v>5</v>
      </c>
      <c r="AG42" s="155" t="str">
        <f t="shared" ref="AG42:AH46" si="38">W47</f>
        <v>杉谷優里瑛</v>
      </c>
      <c r="AH42" s="155" t="str">
        <f t="shared" si="38"/>
        <v>四将</v>
      </c>
      <c r="AJ42" s="146"/>
      <c r="AK42" s="417">
        <f>VLOOKUP(AM42,マスター!$K:$M,2,FALSE)</f>
        <v>6</v>
      </c>
      <c r="AL42" s="417" t="str">
        <f>VLOOKUP(AM42,マスター!$K:$M,3,FALSE)</f>
        <v>栃木</v>
      </c>
      <c r="AM42" s="424" t="s">
        <v>353</v>
      </c>
      <c r="AN42" s="153">
        <v>65</v>
      </c>
      <c r="AO42" s="158" t="str">
        <f>VLOOKUP(AN42,マスター!$B$3:$E$200,3,FALSE)</f>
        <v>吉田浩太朗</v>
      </c>
      <c r="AP42" s="158" t="str">
        <f>VLOOKUP(AN42,マスター!$B$3:$E$200,2,FALSE)</f>
        <v>五将</v>
      </c>
      <c r="AQ42" s="155" t="str">
        <f t="shared" si="2"/>
        <v>o</v>
      </c>
      <c r="AR42" s="155" t="str">
        <f>IF(AN42&lt;AK42*10,"エラー",IF(AN42&gt;AK42*10+9,"エラー","o"))</f>
        <v>o</v>
      </c>
      <c r="AU42" s="155" t="str">
        <f>AP42</f>
        <v>五将</v>
      </c>
      <c r="AV42" s="155" t="str">
        <f>AO42</f>
        <v>吉田浩太朗</v>
      </c>
      <c r="AW42" s="120"/>
      <c r="AX42" s="120">
        <v>10</v>
      </c>
      <c r="AY42" s="155" t="str">
        <f t="shared" ref="AY42:AZ46" si="39">AO47</f>
        <v>神宮　明理</v>
      </c>
      <c r="AZ42" s="155" t="str">
        <f t="shared" si="39"/>
        <v>副将</v>
      </c>
      <c r="BB42" s="149"/>
      <c r="BE42" s="156" t="str">
        <f t="shared" si="4"/>
        <v>吉永　彩乃</v>
      </c>
      <c r="BF42" s="155"/>
      <c r="BG42" s="155" t="str">
        <f t="shared" si="10"/>
        <v>杉谷優里瑛</v>
      </c>
      <c r="BH42" s="155"/>
      <c r="BI42" s="155" t="str">
        <f t="shared" si="11"/>
        <v>神宮　明理</v>
      </c>
      <c r="BJ42" s="155"/>
      <c r="BK42">
        <f t="shared" si="12"/>
        <v>2</v>
      </c>
    </row>
    <row r="43" spans="1:67">
      <c r="A43" s="417"/>
      <c r="B43" s="417"/>
      <c r="C43" s="425"/>
      <c r="D43" s="153">
        <v>67</v>
      </c>
      <c r="E43" s="158" t="str">
        <f>VLOOKUP(D43,マスター!$B$3:$E$200,3,FALSE)</f>
        <v>川人つばさ</v>
      </c>
      <c r="F43" s="158" t="str">
        <f>VLOOKUP(D43,マスター!$B$3:$E$200,2,FALSE)</f>
        <v>七将</v>
      </c>
      <c r="G43" s="155" t="str">
        <f t="shared" si="5"/>
        <v>o</v>
      </c>
      <c r="H43" s="155" t="str">
        <f>IF(D43&lt;A42*10,"エラー",IF(D43&gt;A42*10+9,"エラー","o"))</f>
        <v>o</v>
      </c>
      <c r="K43" s="155" t="str">
        <f t="shared" ref="K43:K46" si="40">F43</f>
        <v>七将</v>
      </c>
      <c r="L43" s="155" t="str">
        <f>E43</f>
        <v>川人つばさ</v>
      </c>
      <c r="M43" s="120"/>
      <c r="N43" s="120">
        <v>7</v>
      </c>
      <c r="O43" s="155" t="str">
        <f t="shared" si="37"/>
        <v>日高　里紗</v>
      </c>
      <c r="P43" s="155" t="str">
        <f t="shared" si="37"/>
        <v>四将</v>
      </c>
      <c r="R43" s="143"/>
      <c r="S43" s="417"/>
      <c r="T43" s="417"/>
      <c r="U43" s="425"/>
      <c r="V43" s="153">
        <v>62</v>
      </c>
      <c r="W43" s="158" t="str">
        <f>VLOOKUP(V43,マスター!$B$3:$E$200,3,FALSE)</f>
        <v>藤井美奈百</v>
      </c>
      <c r="X43" s="158" t="str">
        <f>VLOOKUP(V43,マスター!$B$3:$E$200,2,FALSE)</f>
        <v>副将</v>
      </c>
      <c r="Y43" s="155" t="str">
        <f t="shared" si="7"/>
        <v>o</v>
      </c>
      <c r="Z43" s="155" t="str">
        <f>IF(V43&lt;S42*10,"エラー",IF(V43&gt;S42*10+9,"エラー","o"))</f>
        <v>o</v>
      </c>
      <c r="AC43" s="155" t="str">
        <f t="shared" ref="AC43:AC46" si="41">X43</f>
        <v>副将</v>
      </c>
      <c r="AD43" s="155" t="str">
        <f>W43</f>
        <v>藤井美奈百</v>
      </c>
      <c r="AE43" s="120"/>
      <c r="AF43" s="120">
        <v>4</v>
      </c>
      <c r="AG43" s="155" t="str">
        <f t="shared" si="38"/>
        <v>赤澤　菜月</v>
      </c>
      <c r="AH43" s="155" t="str">
        <f t="shared" si="38"/>
        <v>三将</v>
      </c>
      <c r="AJ43" s="146"/>
      <c r="AK43" s="417"/>
      <c r="AL43" s="417"/>
      <c r="AM43" s="425"/>
      <c r="AN43" s="153">
        <v>66</v>
      </c>
      <c r="AO43" s="158" t="str">
        <f>VLOOKUP(AN43,マスター!$B$3:$E$200,3,FALSE)</f>
        <v>石川　　舞</v>
      </c>
      <c r="AP43" s="158" t="str">
        <f>VLOOKUP(AN43,マスター!$B$3:$E$200,2,FALSE)</f>
        <v>六将</v>
      </c>
      <c r="AQ43" s="155" t="str">
        <f t="shared" si="2"/>
        <v>o</v>
      </c>
      <c r="AR43" s="155" t="str">
        <f>IF(AN43&lt;AK42*10,"エラー",IF(AN43&gt;AK42*10+9,"エラー","o"))</f>
        <v>o</v>
      </c>
      <c r="AU43" s="155" t="str">
        <f t="shared" ref="AU43:AU46" si="42">AP43</f>
        <v>六将</v>
      </c>
      <c r="AV43" s="155" t="str">
        <f>AO43</f>
        <v>石川　　舞</v>
      </c>
      <c r="AW43" s="120">
        <v>1</v>
      </c>
      <c r="AX43" s="120"/>
      <c r="AY43" s="155" t="str">
        <f t="shared" si="39"/>
        <v>深町　春心</v>
      </c>
      <c r="AZ43" s="155" t="str">
        <f t="shared" si="39"/>
        <v>主将</v>
      </c>
      <c r="BB43" s="149"/>
      <c r="BE43" s="156" t="str">
        <f t="shared" si="4"/>
        <v>日高　里紗</v>
      </c>
      <c r="BF43" s="155"/>
      <c r="BG43" s="155" t="str">
        <f t="shared" si="10"/>
        <v>赤澤　菜月</v>
      </c>
      <c r="BH43" s="155"/>
      <c r="BI43" s="155" t="str">
        <f t="shared" si="11"/>
        <v>石川　　舞</v>
      </c>
      <c r="BJ43" s="155"/>
      <c r="BK43">
        <f t="shared" si="12"/>
        <v>3</v>
      </c>
    </row>
    <row r="44" spans="1:67">
      <c r="A44" s="417"/>
      <c r="B44" s="417"/>
      <c r="C44" s="425"/>
      <c r="D44" s="153">
        <v>63</v>
      </c>
      <c r="E44" s="158" t="str">
        <f>VLOOKUP(D44,マスター!$B$3:$E$200,3,FALSE)</f>
        <v>髙橋　結花</v>
      </c>
      <c r="F44" s="158" t="str">
        <f>VLOOKUP(D44,マスター!$B$3:$E$200,2,FALSE)</f>
        <v>三将</v>
      </c>
      <c r="G44" s="155" t="str">
        <f t="shared" si="5"/>
        <v>o</v>
      </c>
      <c r="H44" s="155" t="str">
        <f>IF(D44&lt;A42*10,"エラー",IF(D44&gt;A42*10+9,"エラー","o"))</f>
        <v>o</v>
      </c>
      <c r="K44" s="155" t="str">
        <f t="shared" si="40"/>
        <v>三将</v>
      </c>
      <c r="L44" s="155" t="str">
        <f>E44</f>
        <v>髙橋　結花</v>
      </c>
      <c r="M44" s="120"/>
      <c r="N44" s="120">
        <v>2</v>
      </c>
      <c r="O44" s="155" t="str">
        <f t="shared" si="37"/>
        <v>井上　　颯</v>
      </c>
      <c r="P44" s="155" t="str">
        <f t="shared" si="37"/>
        <v>五将</v>
      </c>
      <c r="R44" s="143"/>
      <c r="S44" s="417"/>
      <c r="T44" s="417"/>
      <c r="U44" s="425"/>
      <c r="V44" s="153">
        <v>65</v>
      </c>
      <c r="W44" s="158" t="str">
        <f>VLOOKUP(V44,マスター!$B$3:$E$200,3,FALSE)</f>
        <v>吉田浩太朗</v>
      </c>
      <c r="X44" s="158" t="str">
        <f>VLOOKUP(V44,マスター!$B$3:$E$200,2,FALSE)</f>
        <v>五将</v>
      </c>
      <c r="Y44" s="155" t="str">
        <f t="shared" si="7"/>
        <v>o</v>
      </c>
      <c r="Z44" s="155" t="str">
        <f>IF(V44&lt;S42*10,"エラー",IF(V44&gt;S42*10+9,"エラー","o"))</f>
        <v>o</v>
      </c>
      <c r="AC44" s="155" t="str">
        <f t="shared" si="41"/>
        <v>五将</v>
      </c>
      <c r="AD44" s="155" t="str">
        <f>W44</f>
        <v>吉田浩太朗</v>
      </c>
      <c r="AE44" s="120"/>
      <c r="AF44" s="120">
        <v>13</v>
      </c>
      <c r="AG44" s="155" t="str">
        <f t="shared" si="38"/>
        <v>片山　洵奈</v>
      </c>
      <c r="AH44" s="155" t="str">
        <f t="shared" si="38"/>
        <v>副将</v>
      </c>
      <c r="AJ44" s="146"/>
      <c r="AK44" s="417"/>
      <c r="AL44" s="417"/>
      <c r="AM44" s="425"/>
      <c r="AN44" s="153">
        <v>61</v>
      </c>
      <c r="AO44" s="158" t="str">
        <f>VLOOKUP(AN44,マスター!$B$3:$E$200,3,FALSE)</f>
        <v>小川　千博</v>
      </c>
      <c r="AP44" s="158" t="str">
        <f>VLOOKUP(AN44,マスター!$B$3:$E$200,2,FALSE)</f>
        <v>主将</v>
      </c>
      <c r="AQ44" s="155" t="str">
        <f t="shared" si="2"/>
        <v>o</v>
      </c>
      <c r="AR44" s="155" t="str">
        <f>IF(AN44&lt;AK42*10,"エラー",IF(AN44&gt;AK42*10+9,"エラー","o"))</f>
        <v>o</v>
      </c>
      <c r="AU44" s="155" t="str">
        <f t="shared" si="42"/>
        <v>主将</v>
      </c>
      <c r="AV44" s="155" t="str">
        <f>AO44</f>
        <v>小川　千博</v>
      </c>
      <c r="AW44" s="120">
        <v>12</v>
      </c>
      <c r="AX44" s="120"/>
      <c r="AY44" s="155" t="str">
        <f t="shared" si="39"/>
        <v>内田　唯葉</v>
      </c>
      <c r="AZ44" s="155" t="str">
        <f t="shared" si="39"/>
        <v>五将</v>
      </c>
      <c r="BB44" s="149"/>
      <c r="BE44" s="156" t="str">
        <f t="shared" si="4"/>
        <v>井上　　颯</v>
      </c>
      <c r="BF44" s="155"/>
      <c r="BG44" s="155" t="str">
        <f t="shared" si="10"/>
        <v>片山　洵奈</v>
      </c>
      <c r="BH44" s="155"/>
      <c r="BI44" s="155" t="str">
        <f t="shared" si="11"/>
        <v>小川　千博</v>
      </c>
      <c r="BJ44" s="155"/>
      <c r="BK44">
        <f t="shared" si="12"/>
        <v>2</v>
      </c>
    </row>
    <row r="45" spans="1:67">
      <c r="A45" s="417"/>
      <c r="B45" s="417"/>
      <c r="C45" s="425"/>
      <c r="D45" s="153">
        <v>61</v>
      </c>
      <c r="E45" s="158" t="str">
        <f>VLOOKUP(D45,マスター!$B$3:$E$200,3,FALSE)</f>
        <v>小川　千博</v>
      </c>
      <c r="F45" s="158" t="str">
        <f>VLOOKUP(D45,マスター!$B$3:$E$200,2,FALSE)</f>
        <v>主将</v>
      </c>
      <c r="G45" s="155" t="str">
        <f t="shared" si="5"/>
        <v>o</v>
      </c>
      <c r="H45" s="155" t="str">
        <f>IF(D45&lt;A42*10,"エラー",IF(D45&gt;A42*10+9,"エラー","o"))</f>
        <v>o</v>
      </c>
      <c r="K45" s="155" t="str">
        <f t="shared" si="40"/>
        <v>主将</v>
      </c>
      <c r="L45" s="155" t="str">
        <f>E45</f>
        <v>小川　千博</v>
      </c>
      <c r="M45" s="120">
        <v>1</v>
      </c>
      <c r="N45" s="120"/>
      <c r="O45" s="155" t="str">
        <f t="shared" si="37"/>
        <v>前田　啓輔</v>
      </c>
      <c r="P45" s="155" t="str">
        <f t="shared" si="37"/>
        <v>主将</v>
      </c>
      <c r="R45" s="143"/>
      <c r="S45" s="417"/>
      <c r="T45" s="417"/>
      <c r="U45" s="425"/>
      <c r="V45" s="153">
        <v>61</v>
      </c>
      <c r="W45" s="158" t="str">
        <f>VLOOKUP(V45,マスター!$B$3:$E$200,3,FALSE)</f>
        <v>小川　千博</v>
      </c>
      <c r="X45" s="158" t="str">
        <f>VLOOKUP(V45,マスター!$B$3:$E$200,2,FALSE)</f>
        <v>主将</v>
      </c>
      <c r="Y45" s="155" t="str">
        <f t="shared" si="7"/>
        <v>o</v>
      </c>
      <c r="Z45" s="155" t="str">
        <f>IF(V45&lt;S42*10,"エラー",IF(V45&gt;S42*10+9,"エラー","o"))</f>
        <v>o</v>
      </c>
      <c r="AC45" s="155" t="str">
        <f t="shared" si="41"/>
        <v>主将</v>
      </c>
      <c r="AD45" s="155" t="str">
        <f>W45</f>
        <v>小川　千博</v>
      </c>
      <c r="AE45" s="120">
        <v>10</v>
      </c>
      <c r="AF45" s="120"/>
      <c r="AG45" s="155" t="str">
        <f t="shared" si="38"/>
        <v>上塚　朱寿</v>
      </c>
      <c r="AH45" s="155" t="str">
        <f t="shared" si="38"/>
        <v>主将</v>
      </c>
      <c r="AJ45" s="146"/>
      <c r="AK45" s="417"/>
      <c r="AL45" s="417"/>
      <c r="AM45" s="425"/>
      <c r="AN45" s="153">
        <v>64</v>
      </c>
      <c r="AO45" s="158" t="str">
        <f>VLOOKUP(AN45,マスター!$B$3:$E$200,3,FALSE)</f>
        <v>倉井　舞音</v>
      </c>
      <c r="AP45" s="158" t="str">
        <f>VLOOKUP(AN45,マスター!$B$3:$E$200,2,FALSE)</f>
        <v>四将</v>
      </c>
      <c r="AQ45" s="155" t="str">
        <f t="shared" si="2"/>
        <v>o</v>
      </c>
      <c r="AR45" s="155" t="str">
        <f>IF(AN45&lt;AK42*10,"エラー",IF(AN45&gt;AK42*10+9,"エラー","o"))</f>
        <v>o</v>
      </c>
      <c r="AU45" s="155" t="str">
        <f t="shared" si="42"/>
        <v>四将</v>
      </c>
      <c r="AV45" s="155" t="str">
        <f>AO45</f>
        <v>倉井　舞音</v>
      </c>
      <c r="AW45" s="120">
        <v>20</v>
      </c>
      <c r="AX45" s="120"/>
      <c r="AY45" s="155" t="str">
        <f t="shared" si="39"/>
        <v>福島　由萌</v>
      </c>
      <c r="AZ45" s="155" t="str">
        <f t="shared" si="39"/>
        <v>三将</v>
      </c>
      <c r="BB45" s="149"/>
      <c r="BE45" s="156" t="str">
        <f t="shared" si="4"/>
        <v>小川　千博</v>
      </c>
      <c r="BF45" s="155"/>
      <c r="BG45" s="155" t="str">
        <f t="shared" si="10"/>
        <v>小川　千博</v>
      </c>
      <c r="BH45" s="155"/>
      <c r="BI45" s="155" t="str">
        <f t="shared" si="11"/>
        <v>倉井　舞音</v>
      </c>
      <c r="BJ45" s="155"/>
      <c r="BK45">
        <f t="shared" si="12"/>
        <v>3</v>
      </c>
    </row>
    <row r="46" spans="1:67">
      <c r="A46" s="417"/>
      <c r="B46" s="417"/>
      <c r="C46" s="425"/>
      <c r="D46" s="153">
        <v>62</v>
      </c>
      <c r="E46" s="158" t="str">
        <f>VLOOKUP(D46,マスター!$B$3:$E$200,3,FALSE)</f>
        <v>藤井美奈百</v>
      </c>
      <c r="F46" s="158" t="str">
        <f>VLOOKUP(D46,マスター!$B$3:$E$200,2,FALSE)</f>
        <v>副将</v>
      </c>
      <c r="G46" s="155" t="str">
        <f t="shared" si="5"/>
        <v>o</v>
      </c>
      <c r="H46" s="155" t="str">
        <f>IF(D46&lt;A42*10,"エラー",IF(D46&gt;A42*10+9,"エラー","o"))</f>
        <v>o</v>
      </c>
      <c r="K46" s="155" t="str">
        <f t="shared" si="40"/>
        <v>副将</v>
      </c>
      <c r="L46" s="155" t="str">
        <f>E46</f>
        <v>藤井美奈百</v>
      </c>
      <c r="M46" s="120"/>
      <c r="N46" s="120">
        <v>7</v>
      </c>
      <c r="O46" s="155" t="str">
        <f t="shared" si="37"/>
        <v>奥沢　理央</v>
      </c>
      <c r="P46" s="155" t="str">
        <f t="shared" si="37"/>
        <v>副将</v>
      </c>
      <c r="R46" s="143"/>
      <c r="S46" s="417"/>
      <c r="T46" s="417"/>
      <c r="U46" s="425"/>
      <c r="V46" s="153">
        <v>63</v>
      </c>
      <c r="W46" s="158" t="str">
        <f>VLOOKUP(V46,マスター!$B$3:$E$200,3,FALSE)</f>
        <v>髙橋　結花</v>
      </c>
      <c r="X46" s="158" t="str">
        <f>VLOOKUP(V46,マスター!$B$3:$E$200,2,FALSE)</f>
        <v>三将</v>
      </c>
      <c r="Y46" s="155" t="str">
        <f t="shared" si="7"/>
        <v>o</v>
      </c>
      <c r="Z46" s="155" t="str">
        <f>IF(V46&lt;S42*10,"エラー",IF(V46&gt;S42*10+9,"エラー","o"))</f>
        <v>o</v>
      </c>
      <c r="AC46" s="155" t="str">
        <f t="shared" si="41"/>
        <v>三将</v>
      </c>
      <c r="AD46" s="155" t="str">
        <f>W46</f>
        <v>髙橋　結花</v>
      </c>
      <c r="AE46" s="120"/>
      <c r="AF46" s="120">
        <v>6</v>
      </c>
      <c r="AG46" s="155" t="str">
        <f t="shared" si="38"/>
        <v>藤井　悠生</v>
      </c>
      <c r="AH46" s="155" t="str">
        <f t="shared" si="38"/>
        <v>六将</v>
      </c>
      <c r="AJ46" s="146"/>
      <c r="AK46" s="417"/>
      <c r="AL46" s="417"/>
      <c r="AM46" s="425"/>
      <c r="AN46" s="153">
        <v>62</v>
      </c>
      <c r="AO46" s="158" t="str">
        <f>VLOOKUP(AN46,マスター!$B$3:$E$200,3,FALSE)</f>
        <v>藤井美奈百</v>
      </c>
      <c r="AP46" s="158" t="str">
        <f>VLOOKUP(AN46,マスター!$B$3:$E$200,2,FALSE)</f>
        <v>副将</v>
      </c>
      <c r="AQ46" s="155" t="str">
        <f t="shared" si="2"/>
        <v>o</v>
      </c>
      <c r="AR46" s="155" t="str">
        <f>IF(AN46&lt;AK42*10,"エラー",IF(AN46&gt;AK42*10+9,"エラー","o"))</f>
        <v>o</v>
      </c>
      <c r="AU46" s="155" t="str">
        <f t="shared" si="42"/>
        <v>副将</v>
      </c>
      <c r="AV46" s="155" t="str">
        <f>AO46</f>
        <v>藤井美奈百</v>
      </c>
      <c r="AW46" s="120">
        <v>5</v>
      </c>
      <c r="AX46" s="120"/>
      <c r="AY46" s="155" t="str">
        <f t="shared" si="39"/>
        <v>大久保怜奈</v>
      </c>
      <c r="AZ46" s="155" t="str">
        <f t="shared" si="39"/>
        <v>四将</v>
      </c>
      <c r="BB46" s="149"/>
      <c r="BE46" s="156" t="str">
        <f t="shared" si="4"/>
        <v>奥沢　理央</v>
      </c>
      <c r="BF46" s="155"/>
      <c r="BG46" s="155" t="str">
        <f t="shared" si="10"/>
        <v>藤井　悠生</v>
      </c>
      <c r="BH46" s="155"/>
      <c r="BI46" s="155" t="str">
        <f t="shared" si="11"/>
        <v>藤井美奈百</v>
      </c>
      <c r="BJ46" s="155"/>
      <c r="BK46">
        <f t="shared" si="12"/>
        <v>3</v>
      </c>
    </row>
    <row r="47" spans="1:67">
      <c r="A47" s="417">
        <f>VLOOKUP(C47,マスター!$K:$M,2,FALSE)</f>
        <v>21</v>
      </c>
      <c r="B47" s="417" t="str">
        <f>VLOOKUP(C47,マスター!$K:$M,3,FALSE)</f>
        <v>大阪</v>
      </c>
      <c r="C47" s="420" t="s">
        <v>356</v>
      </c>
      <c r="D47" s="153">
        <v>213</v>
      </c>
      <c r="E47" s="155" t="str">
        <f>VLOOKUP(D47,マスター!$B$3:$E$200,3,FALSE)</f>
        <v>吉永　彩乃</v>
      </c>
      <c r="F47" s="155" t="str">
        <f>VLOOKUP(D47,マスター!$B$3:$E$200,2,FALSE)</f>
        <v>三将</v>
      </c>
      <c r="G47" s="155" t="str">
        <f t="shared" si="5"/>
        <v>o</v>
      </c>
      <c r="H47" s="155" t="str">
        <f>IF(D47&lt;A47*10,"エラー",IF(D47&gt;A47*10+9,"エラー","o"))</f>
        <v>o</v>
      </c>
      <c r="R47" s="143"/>
      <c r="S47" s="417">
        <f>VLOOKUP(U47,マスター!$K:$M,2,FALSE)</f>
        <v>15</v>
      </c>
      <c r="T47" s="417" t="str">
        <f>VLOOKUP(U47,マスター!$K:$M,3,FALSE)</f>
        <v>福井</v>
      </c>
      <c r="U47" s="420" t="s">
        <v>500</v>
      </c>
      <c r="V47" s="153">
        <v>154</v>
      </c>
      <c r="W47" s="155" t="str">
        <f>VLOOKUP(V47,マスター!$B$3:$E$200,3,FALSE)</f>
        <v>杉谷優里瑛</v>
      </c>
      <c r="X47" s="155" t="str">
        <f>VLOOKUP(V47,マスター!$B$3:$E$200,2,FALSE)</f>
        <v>四将</v>
      </c>
      <c r="Y47" s="155" t="str">
        <f t="shared" si="7"/>
        <v>o</v>
      </c>
      <c r="Z47" s="155" t="str">
        <f>IF(V47&lt;S47*10,"エラー",IF(V47&gt;S47*10+9,"エラー","o"))</f>
        <v>o</v>
      </c>
      <c r="AJ47" s="146"/>
      <c r="AK47" s="417">
        <f>VLOOKUP(AM47,マスター!$K:$M,2,FALSE)</f>
        <v>7</v>
      </c>
      <c r="AL47" s="417" t="str">
        <f>VLOOKUP(AM47,マスター!$K:$M,3,FALSE)</f>
        <v>群馬</v>
      </c>
      <c r="AM47" s="420" t="s">
        <v>501</v>
      </c>
      <c r="AN47" s="153">
        <v>72</v>
      </c>
      <c r="AO47" s="155" t="str">
        <f>VLOOKUP(AN47,マスター!$B$3:$E$200,3,FALSE)</f>
        <v>神宮　明理</v>
      </c>
      <c r="AP47" s="155" t="str">
        <f>VLOOKUP(AN47,マスター!$B$3:$E$200,2,FALSE)</f>
        <v>副将</v>
      </c>
      <c r="AQ47" s="155" t="str">
        <f t="shared" si="2"/>
        <v>o</v>
      </c>
      <c r="AR47" s="155" t="str">
        <f>IF(AN47&lt;AK47*10,"エラー",IF(AN47&gt;AK47*10+9,"エラー","o"))</f>
        <v>o</v>
      </c>
      <c r="BB47" s="149"/>
      <c r="BE47" s="156" t="str">
        <f t="shared" si="4"/>
        <v/>
      </c>
      <c r="BF47" s="155"/>
      <c r="BG47" s="155" t="str">
        <f t="shared" si="10"/>
        <v/>
      </c>
      <c r="BH47" s="155"/>
      <c r="BI47" s="155" t="str">
        <f t="shared" si="11"/>
        <v/>
      </c>
      <c r="BJ47" s="155"/>
      <c r="BK47">
        <f t="shared" si="12"/>
        <v>6291265</v>
      </c>
    </row>
    <row r="48" spans="1:67">
      <c r="A48" s="417"/>
      <c r="B48" s="417"/>
      <c r="C48" s="420"/>
      <c r="D48" s="153">
        <v>214</v>
      </c>
      <c r="E48" s="155" t="str">
        <f>VLOOKUP(D48,マスター!$B$3:$E$200,3,FALSE)</f>
        <v>日高　里紗</v>
      </c>
      <c r="F48" s="155" t="str">
        <f>VLOOKUP(D48,マスター!$B$3:$E$200,2,FALSE)</f>
        <v>四将</v>
      </c>
      <c r="G48" s="155" t="str">
        <f t="shared" si="5"/>
        <v>o</v>
      </c>
      <c r="H48" s="155" t="str">
        <f>IF(D48&lt;A47*10,"エラー",IF(D48&gt;A47*10+9,"エラー","o"))</f>
        <v>o</v>
      </c>
      <c r="R48" s="143"/>
      <c r="S48" s="417"/>
      <c r="T48" s="417"/>
      <c r="U48" s="420"/>
      <c r="V48" s="153">
        <v>153</v>
      </c>
      <c r="W48" s="155" t="str">
        <f>VLOOKUP(V48,マスター!$B$3:$E$200,3,FALSE)</f>
        <v>赤澤　菜月</v>
      </c>
      <c r="X48" s="155" t="str">
        <f>VLOOKUP(V48,マスター!$B$3:$E$200,2,FALSE)</f>
        <v>三将</v>
      </c>
      <c r="Y48" s="155" t="str">
        <f t="shared" si="7"/>
        <v>o</v>
      </c>
      <c r="Z48" s="155" t="str">
        <f>IF(V48&lt;S47*10,"エラー",IF(V48&gt;S47*10+9,"エラー","o"))</f>
        <v>o</v>
      </c>
      <c r="AJ48" s="146"/>
      <c r="AK48" s="417"/>
      <c r="AL48" s="417"/>
      <c r="AM48" s="420"/>
      <c r="AN48" s="153">
        <v>71</v>
      </c>
      <c r="AO48" s="155" t="str">
        <f>VLOOKUP(AN48,マスター!$B$3:$E$200,3,FALSE)</f>
        <v>深町　春心</v>
      </c>
      <c r="AP48" s="155" t="str">
        <f>VLOOKUP(AN48,マスター!$B$3:$E$200,2,FALSE)</f>
        <v>主将</v>
      </c>
      <c r="AQ48" s="155" t="str">
        <f t="shared" si="2"/>
        <v>o</v>
      </c>
      <c r="AR48" s="155" t="str">
        <f>IF(AN48&lt;AK47*10,"エラー",IF(AN48&gt;AK47*10+9,"エラー","o"))</f>
        <v>o</v>
      </c>
      <c r="BB48" s="149"/>
      <c r="BE48" s="156" t="str">
        <f t="shared" si="4"/>
        <v/>
      </c>
      <c r="BF48" s="155"/>
      <c r="BG48" s="155" t="str">
        <f t="shared" si="10"/>
        <v/>
      </c>
      <c r="BH48" s="155"/>
      <c r="BI48" s="155" t="str">
        <f t="shared" si="11"/>
        <v/>
      </c>
      <c r="BJ48" s="155"/>
      <c r="BK48">
        <f t="shared" si="12"/>
        <v>6291265</v>
      </c>
    </row>
    <row r="49" spans="1:63">
      <c r="A49" s="417"/>
      <c r="B49" s="417"/>
      <c r="C49" s="420"/>
      <c r="D49" s="153">
        <v>215</v>
      </c>
      <c r="E49" s="155" t="str">
        <f>VLOOKUP(D49,マスター!$B$3:$E$200,3,FALSE)</f>
        <v>井上　　颯</v>
      </c>
      <c r="F49" s="155" t="str">
        <f>VLOOKUP(D49,マスター!$B$3:$E$200,2,FALSE)</f>
        <v>五将</v>
      </c>
      <c r="G49" s="155" t="str">
        <f t="shared" si="5"/>
        <v>o</v>
      </c>
      <c r="H49" s="155" t="str">
        <f>IF(D49&lt;A47*10,"エラー",IF(D49&gt;A47*10+9,"エラー","o"))</f>
        <v>o</v>
      </c>
      <c r="R49" s="143"/>
      <c r="S49" s="417"/>
      <c r="T49" s="417"/>
      <c r="U49" s="420"/>
      <c r="V49" s="153">
        <v>152</v>
      </c>
      <c r="W49" s="155" t="str">
        <f>VLOOKUP(V49,マスター!$B$3:$E$200,3,FALSE)</f>
        <v>片山　洵奈</v>
      </c>
      <c r="X49" s="155" t="str">
        <f>VLOOKUP(V49,マスター!$B$3:$E$200,2,FALSE)</f>
        <v>副将</v>
      </c>
      <c r="Y49" s="155" t="str">
        <f t="shared" si="7"/>
        <v>o</v>
      </c>
      <c r="Z49" s="155" t="str">
        <f>IF(V49&lt;S47*10,"エラー",IF(V49&gt;S47*10+9,"エラー","o"))</f>
        <v>o</v>
      </c>
      <c r="AJ49" s="146"/>
      <c r="AK49" s="417"/>
      <c r="AL49" s="417"/>
      <c r="AM49" s="420"/>
      <c r="AN49" s="153">
        <v>75</v>
      </c>
      <c r="AO49" s="155" t="str">
        <f>VLOOKUP(AN49,マスター!$B$3:$E$200,3,FALSE)</f>
        <v>内田　唯葉</v>
      </c>
      <c r="AP49" s="155" t="str">
        <f>VLOOKUP(AN49,マスター!$B$3:$E$200,2,FALSE)</f>
        <v>五将</v>
      </c>
      <c r="AQ49" s="155" t="str">
        <f t="shared" si="2"/>
        <v>o</v>
      </c>
      <c r="AR49" s="155" t="str">
        <f>IF(AN49&lt;AK47*10,"エラー",IF(AN49&gt;AK47*10+9,"エラー","o"))</f>
        <v>o</v>
      </c>
      <c r="BB49" s="149"/>
      <c r="BE49" s="156" t="str">
        <f t="shared" si="4"/>
        <v/>
      </c>
      <c r="BF49" s="155"/>
      <c r="BG49" s="155" t="str">
        <f t="shared" si="10"/>
        <v/>
      </c>
      <c r="BH49" s="155"/>
      <c r="BI49" s="155" t="str">
        <f t="shared" si="11"/>
        <v/>
      </c>
      <c r="BJ49" s="155"/>
      <c r="BK49">
        <f t="shared" si="12"/>
        <v>6291265</v>
      </c>
    </row>
    <row r="50" spans="1:63">
      <c r="A50" s="417"/>
      <c r="B50" s="417"/>
      <c r="C50" s="420"/>
      <c r="D50" s="153">
        <v>211</v>
      </c>
      <c r="E50" s="155" t="str">
        <f>VLOOKUP(D50,マスター!$B$3:$E$200,3,FALSE)</f>
        <v>前田　啓輔</v>
      </c>
      <c r="F50" s="155" t="str">
        <f>VLOOKUP(D50,マスター!$B$3:$E$200,2,FALSE)</f>
        <v>主将</v>
      </c>
      <c r="G50" s="155" t="str">
        <f t="shared" si="5"/>
        <v>o</v>
      </c>
      <c r="H50" s="155" t="str">
        <f>IF(D50&lt;A47*10,"エラー",IF(D50&gt;A47*10+9,"エラー","o"))</f>
        <v>o</v>
      </c>
      <c r="R50" s="143"/>
      <c r="S50" s="417"/>
      <c r="T50" s="417"/>
      <c r="U50" s="420"/>
      <c r="V50" s="153">
        <v>151</v>
      </c>
      <c r="W50" s="155" t="str">
        <f>VLOOKUP(V50,マスター!$B$3:$E$200,3,FALSE)</f>
        <v>上塚　朱寿</v>
      </c>
      <c r="X50" s="155" t="str">
        <f>VLOOKUP(V50,マスター!$B$3:$E$200,2,FALSE)</f>
        <v>主将</v>
      </c>
      <c r="Y50" s="155" t="str">
        <f t="shared" si="7"/>
        <v>o</v>
      </c>
      <c r="Z50" s="155" t="str">
        <f>IF(V50&lt;S47*10,"エラー",IF(V50&gt;S47*10+9,"エラー","o"))</f>
        <v>o</v>
      </c>
      <c r="AJ50" s="146"/>
      <c r="AK50" s="417"/>
      <c r="AL50" s="417"/>
      <c r="AM50" s="420"/>
      <c r="AN50" s="153">
        <v>73</v>
      </c>
      <c r="AO50" s="155" t="str">
        <f>VLOOKUP(AN50,マスター!$B$3:$E$200,3,FALSE)</f>
        <v>福島　由萌</v>
      </c>
      <c r="AP50" s="155" t="str">
        <f>VLOOKUP(AN50,マスター!$B$3:$E$200,2,FALSE)</f>
        <v>三将</v>
      </c>
      <c r="AQ50" s="155" t="str">
        <f t="shared" si="2"/>
        <v>o</v>
      </c>
      <c r="AR50" s="155" t="str">
        <f>IF(AN50&lt;AK47*10,"エラー",IF(AN50&gt;AK47*10+9,"エラー","o"))</f>
        <v>o</v>
      </c>
      <c r="BB50" s="149"/>
      <c r="BE50" s="156" t="str">
        <f t="shared" si="4"/>
        <v/>
      </c>
      <c r="BF50" s="155"/>
      <c r="BG50" s="155" t="str">
        <f t="shared" si="10"/>
        <v/>
      </c>
      <c r="BH50" s="155"/>
      <c r="BI50" s="155" t="str">
        <f t="shared" si="11"/>
        <v/>
      </c>
      <c r="BJ50" s="155"/>
      <c r="BK50">
        <f t="shared" si="12"/>
        <v>6291265</v>
      </c>
    </row>
    <row r="51" spans="1:63" ht="19" thickBot="1">
      <c r="A51" s="417"/>
      <c r="B51" s="417"/>
      <c r="C51" s="421"/>
      <c r="D51" s="153">
        <v>212</v>
      </c>
      <c r="E51" s="155" t="str">
        <f>VLOOKUP(D51,マスター!$B$3:$E$200,3,FALSE)</f>
        <v>奥沢　理央</v>
      </c>
      <c r="F51" s="155" t="str">
        <f>VLOOKUP(D51,マスター!$B$3:$E$200,2,FALSE)</f>
        <v>副将</v>
      </c>
      <c r="G51" s="155" t="str">
        <f t="shared" si="5"/>
        <v>o</v>
      </c>
      <c r="H51" s="155" t="str">
        <f>IF(D51&lt;A47*10,"エラー",IF(D51&gt;A47*10+9,"エラー","o"))</f>
        <v>o</v>
      </c>
      <c r="K51" t="str">
        <f>B52</f>
        <v>福井</v>
      </c>
      <c r="O51" t="str">
        <f>B57</f>
        <v>群馬</v>
      </c>
      <c r="R51" s="143"/>
      <c r="S51" s="417"/>
      <c r="T51" s="417"/>
      <c r="U51" s="421"/>
      <c r="V51" s="153">
        <v>156</v>
      </c>
      <c r="W51" s="155" t="str">
        <f>VLOOKUP(V51,マスター!$B$3:$E$200,3,FALSE)</f>
        <v>藤井　悠生</v>
      </c>
      <c r="X51" s="155" t="str">
        <f>VLOOKUP(V51,マスター!$B$3:$E$200,2,FALSE)</f>
        <v>六将</v>
      </c>
      <c r="Y51" s="155" t="str">
        <f t="shared" si="7"/>
        <v>o</v>
      </c>
      <c r="Z51" s="155" t="str">
        <f>IF(V51&lt;S47*10,"エラー",IF(V51&gt;S47*10+9,"エラー","o"))</f>
        <v>o</v>
      </c>
      <c r="AC51" t="str">
        <f>T52</f>
        <v>大阪</v>
      </c>
      <c r="AG51" t="str">
        <f>T57</f>
        <v>群馬</v>
      </c>
      <c r="AJ51" s="146"/>
      <c r="AK51" s="417"/>
      <c r="AL51" s="417"/>
      <c r="AM51" s="421"/>
      <c r="AN51" s="153">
        <v>74</v>
      </c>
      <c r="AO51" s="155" t="str">
        <f>VLOOKUP(AN51,マスター!$B$3:$E$200,3,FALSE)</f>
        <v>大久保怜奈</v>
      </c>
      <c r="AP51" s="155" t="str">
        <f>VLOOKUP(AN51,マスター!$B$3:$E$200,2,FALSE)</f>
        <v>四将</v>
      </c>
      <c r="AQ51" s="155" t="str">
        <f t="shared" si="2"/>
        <v>o</v>
      </c>
      <c r="AR51" s="155" t="str">
        <f>IF(AN51&lt;AK47*10,"エラー",IF(AN51&gt;AK47*10+9,"エラー","o"))</f>
        <v>o</v>
      </c>
      <c r="AU51" t="str">
        <f>AL52</f>
        <v>大阪</v>
      </c>
      <c r="AY51" t="str">
        <f>AL57</f>
        <v>福井</v>
      </c>
      <c r="BB51" s="149"/>
      <c r="BE51" s="156" t="str">
        <f t="shared" si="4"/>
        <v/>
      </c>
      <c r="BF51" s="155"/>
      <c r="BG51" s="155" t="str">
        <f t="shared" si="10"/>
        <v/>
      </c>
      <c r="BH51" s="155"/>
      <c r="BI51" s="155" t="str">
        <f t="shared" si="11"/>
        <v/>
      </c>
      <c r="BJ51" s="155"/>
      <c r="BK51">
        <f t="shared" si="12"/>
        <v>6291265</v>
      </c>
    </row>
    <row r="52" spans="1:63">
      <c r="A52" s="417">
        <f>VLOOKUP(C52,マスター!$K:$M,2,FALSE)</f>
        <v>15</v>
      </c>
      <c r="B52" s="417" t="str">
        <f>VLOOKUP(C52,マスター!$K:$M,3,FALSE)</f>
        <v>福井</v>
      </c>
      <c r="C52" s="424" t="s">
        <v>500</v>
      </c>
      <c r="D52" s="153">
        <v>153</v>
      </c>
      <c r="E52" s="158" t="str">
        <f>VLOOKUP(D52,マスター!$B$3:$E$200,3,FALSE)</f>
        <v>赤澤　菜月</v>
      </c>
      <c r="F52" s="158" t="str">
        <f>VLOOKUP(D52,マスター!$B$3:$E$200,2,FALSE)</f>
        <v>三将</v>
      </c>
      <c r="G52" s="155" t="str">
        <f t="shared" si="5"/>
        <v>o</v>
      </c>
      <c r="H52" s="155" t="str">
        <f>IF(D52&lt;A52*10,"エラー",IF(D52&gt;A52*10+9,"エラー","o"))</f>
        <v>o</v>
      </c>
      <c r="K52" s="155" t="str">
        <f>F52</f>
        <v>三将</v>
      </c>
      <c r="L52" s="155" t="str">
        <f>E52</f>
        <v>赤澤　菜月</v>
      </c>
      <c r="M52" s="120"/>
      <c r="N52" s="120">
        <v>2</v>
      </c>
      <c r="O52" s="155" t="str">
        <f t="shared" ref="O52:P56" si="43">E57</f>
        <v>内田　唯葉</v>
      </c>
      <c r="P52" s="155" t="str">
        <f t="shared" si="43"/>
        <v>五将</v>
      </c>
      <c r="R52" s="143"/>
      <c r="S52" s="417">
        <f>VLOOKUP(U52,マスター!$K:$M,2,FALSE)</f>
        <v>21</v>
      </c>
      <c r="T52" s="417" t="str">
        <f>VLOOKUP(U52,マスター!$K:$M,3,FALSE)</f>
        <v>大阪</v>
      </c>
      <c r="U52" s="424" t="s">
        <v>356</v>
      </c>
      <c r="V52" s="153">
        <v>211</v>
      </c>
      <c r="W52" s="158" t="str">
        <f>VLOOKUP(V52,マスター!$B$3:$E$200,3,FALSE)</f>
        <v>前田　啓輔</v>
      </c>
      <c r="X52" s="158" t="str">
        <f>VLOOKUP(V52,マスター!$B$3:$E$200,2,FALSE)</f>
        <v>主将</v>
      </c>
      <c r="Y52" s="155" t="str">
        <f t="shared" si="7"/>
        <v>o</v>
      </c>
      <c r="Z52" s="155" t="str">
        <f>IF(V52&lt;S52*10,"エラー",IF(V52&gt;S52*10+9,"エラー","o"))</f>
        <v>o</v>
      </c>
      <c r="AC52" s="155" t="str">
        <f>X52</f>
        <v>主将</v>
      </c>
      <c r="AD52" s="155" t="str">
        <f>W52</f>
        <v>前田　啓輔</v>
      </c>
      <c r="AE52" s="120">
        <v>4</v>
      </c>
      <c r="AF52" s="120"/>
      <c r="AG52" s="155" t="str">
        <f t="shared" ref="AG52:AH56" si="44">W57</f>
        <v>深町　春心</v>
      </c>
      <c r="AH52" s="155" t="str">
        <f t="shared" si="44"/>
        <v>主将</v>
      </c>
      <c r="AJ52" s="146"/>
      <c r="AK52" s="417">
        <f>VLOOKUP(AM52,マスター!$K:$M,2,FALSE)</f>
        <v>21</v>
      </c>
      <c r="AL52" s="417" t="str">
        <f>VLOOKUP(AM52,マスター!$K:$M,3,FALSE)</f>
        <v>大阪</v>
      </c>
      <c r="AM52" s="424" t="s">
        <v>356</v>
      </c>
      <c r="AN52" s="153">
        <v>212</v>
      </c>
      <c r="AO52" s="158" t="str">
        <f>VLOOKUP(AN52,マスター!$B$3:$E$200,3,FALSE)</f>
        <v>奥沢　理央</v>
      </c>
      <c r="AP52" s="158" t="str">
        <f>VLOOKUP(AN52,マスター!$B$3:$E$200,2,FALSE)</f>
        <v>副将</v>
      </c>
      <c r="AQ52" s="155" t="str">
        <f t="shared" si="2"/>
        <v>o</v>
      </c>
      <c r="AR52" s="155" t="str">
        <f>IF(AN52&lt;AK52*10,"エラー",IF(AN52&gt;AK52*10+9,"エラー","o"))</f>
        <v>o</v>
      </c>
      <c r="AU52" s="155" t="str">
        <f>AP52</f>
        <v>副将</v>
      </c>
      <c r="AV52" s="155" t="str">
        <f>AO52</f>
        <v>奥沢　理央</v>
      </c>
      <c r="AW52" s="120">
        <v>9</v>
      </c>
      <c r="AX52" s="120"/>
      <c r="AY52" s="155" t="str">
        <f t="shared" ref="AY52:AZ56" si="45">AO57</f>
        <v>片山　洵奈</v>
      </c>
      <c r="AZ52" s="155" t="str">
        <f t="shared" si="45"/>
        <v>副将</v>
      </c>
      <c r="BB52" s="149"/>
      <c r="BE52" s="156" t="str">
        <f t="shared" si="4"/>
        <v>内田　唯葉</v>
      </c>
      <c r="BF52" s="155"/>
      <c r="BG52" s="155" t="str">
        <f t="shared" si="10"/>
        <v>前田　啓輔</v>
      </c>
      <c r="BH52" s="155"/>
      <c r="BI52" s="155" t="str">
        <f t="shared" si="11"/>
        <v>奥沢　理央</v>
      </c>
      <c r="BJ52" s="155"/>
      <c r="BK52">
        <f t="shared" si="12"/>
        <v>1</v>
      </c>
    </row>
    <row r="53" spans="1:63">
      <c r="A53" s="417"/>
      <c r="B53" s="417"/>
      <c r="C53" s="425"/>
      <c r="D53" s="153">
        <v>155</v>
      </c>
      <c r="E53" s="158" t="str">
        <f>VLOOKUP(D53,マスター!$B$3:$E$200,3,FALSE)</f>
        <v>稲木　幸恵</v>
      </c>
      <c r="F53" s="158" t="str">
        <f>VLOOKUP(D53,マスター!$B$3:$E$200,2,FALSE)</f>
        <v>五将</v>
      </c>
      <c r="G53" s="155" t="str">
        <f t="shared" si="5"/>
        <v>o</v>
      </c>
      <c r="H53" s="155" t="str">
        <f>IF(D53&lt;A52*10,"エラー",IF(D53&gt;A52*10+9,"エラー","o"))</f>
        <v>o</v>
      </c>
      <c r="K53" s="155" t="str">
        <f t="shared" ref="K53:K56" si="46">F53</f>
        <v>五将</v>
      </c>
      <c r="L53" s="155" t="str">
        <f>E53</f>
        <v>稲木　幸恵</v>
      </c>
      <c r="M53" s="120">
        <v>5</v>
      </c>
      <c r="N53" s="120"/>
      <c r="O53" s="155" t="str">
        <f t="shared" si="43"/>
        <v>深町　春心</v>
      </c>
      <c r="P53" s="155" t="str">
        <f t="shared" si="43"/>
        <v>主将</v>
      </c>
      <c r="R53" s="143"/>
      <c r="S53" s="417"/>
      <c r="T53" s="417"/>
      <c r="U53" s="425"/>
      <c r="V53" s="153">
        <v>212</v>
      </c>
      <c r="W53" s="158" t="str">
        <f>VLOOKUP(V53,マスター!$B$3:$E$200,3,FALSE)</f>
        <v>奥沢　理央</v>
      </c>
      <c r="X53" s="158" t="str">
        <f>VLOOKUP(V53,マスター!$B$3:$E$200,2,FALSE)</f>
        <v>副将</v>
      </c>
      <c r="Y53" s="155" t="str">
        <f t="shared" si="7"/>
        <v>o</v>
      </c>
      <c r="Z53" s="155" t="str">
        <f>IF(V53&lt;S52*10,"エラー",IF(V53&gt;S52*10+9,"エラー","o"))</f>
        <v>o</v>
      </c>
      <c r="AC53" s="155" t="str">
        <f t="shared" ref="AC53:AC56" si="47">X53</f>
        <v>副将</v>
      </c>
      <c r="AD53" s="155" t="str">
        <f>W53</f>
        <v>奥沢　理央</v>
      </c>
      <c r="AE53" s="120">
        <v>16</v>
      </c>
      <c r="AF53" s="120"/>
      <c r="AG53" s="155" t="str">
        <f t="shared" si="44"/>
        <v>内田　唯葉</v>
      </c>
      <c r="AH53" s="155" t="str">
        <f t="shared" si="44"/>
        <v>五将</v>
      </c>
      <c r="AJ53" s="146"/>
      <c r="AK53" s="417"/>
      <c r="AL53" s="417"/>
      <c r="AM53" s="425"/>
      <c r="AN53" s="153">
        <v>214</v>
      </c>
      <c r="AO53" s="158" t="str">
        <f>VLOOKUP(AN53,マスター!$B$3:$E$200,3,FALSE)</f>
        <v>日高　里紗</v>
      </c>
      <c r="AP53" s="158" t="str">
        <f>VLOOKUP(AN53,マスター!$B$3:$E$200,2,FALSE)</f>
        <v>四将</v>
      </c>
      <c r="AQ53" s="155" t="str">
        <f t="shared" si="2"/>
        <v>o</v>
      </c>
      <c r="AR53" s="155" t="str">
        <f>IF(AN53&lt;AK52*10,"エラー",IF(AN53&gt;AK52*10+9,"エラー","o"))</f>
        <v>o</v>
      </c>
      <c r="AU53" s="155" t="str">
        <f t="shared" ref="AU53:AU56" si="48">AP53</f>
        <v>四将</v>
      </c>
      <c r="AV53" s="155" t="str">
        <f>AO53</f>
        <v>日高　里紗</v>
      </c>
      <c r="AW53" s="120">
        <v>8</v>
      </c>
      <c r="AX53" s="120"/>
      <c r="AY53" s="155" t="str">
        <f t="shared" si="45"/>
        <v>稲木　幸恵</v>
      </c>
      <c r="AZ53" s="155" t="str">
        <f t="shared" si="45"/>
        <v>五将</v>
      </c>
      <c r="BB53" s="149"/>
      <c r="BE53" s="156" t="str">
        <f t="shared" si="4"/>
        <v>稲木　幸恵</v>
      </c>
      <c r="BF53" s="155"/>
      <c r="BG53" s="155" t="str">
        <f t="shared" si="10"/>
        <v>奥沢　理央</v>
      </c>
      <c r="BH53" s="155"/>
      <c r="BI53" s="155" t="str">
        <f t="shared" si="11"/>
        <v>日高　里紗</v>
      </c>
      <c r="BJ53" s="155"/>
      <c r="BK53">
        <f t="shared" si="12"/>
        <v>1</v>
      </c>
    </row>
    <row r="54" spans="1:63">
      <c r="A54" s="417"/>
      <c r="B54" s="417"/>
      <c r="C54" s="425"/>
      <c r="D54" s="153">
        <v>151</v>
      </c>
      <c r="E54" s="158" t="str">
        <f>VLOOKUP(D54,マスター!$B$3:$E$200,3,FALSE)</f>
        <v>上塚　朱寿</v>
      </c>
      <c r="F54" s="158" t="str">
        <f>VLOOKUP(D54,マスター!$B$3:$E$200,2,FALSE)</f>
        <v>主将</v>
      </c>
      <c r="G54" s="155" t="str">
        <f t="shared" si="5"/>
        <v>o</v>
      </c>
      <c r="H54" s="155" t="str">
        <f>IF(D54&lt;A52*10,"エラー",IF(D54&gt;A52*10+9,"エラー","o"))</f>
        <v>o</v>
      </c>
      <c r="K54" s="155" t="str">
        <f t="shared" si="46"/>
        <v>主将</v>
      </c>
      <c r="L54" s="155" t="str">
        <f>E54</f>
        <v>上塚　朱寿</v>
      </c>
      <c r="M54" s="120">
        <v>17</v>
      </c>
      <c r="N54" s="120"/>
      <c r="O54" s="155" t="str">
        <f t="shared" si="43"/>
        <v>福島　由萌</v>
      </c>
      <c r="P54" s="155" t="str">
        <f t="shared" si="43"/>
        <v>三将</v>
      </c>
      <c r="R54" s="143"/>
      <c r="S54" s="417"/>
      <c r="T54" s="417"/>
      <c r="U54" s="425"/>
      <c r="V54" s="153">
        <v>215</v>
      </c>
      <c r="W54" s="158" t="str">
        <f>VLOOKUP(V54,マスター!$B$3:$E$200,3,FALSE)</f>
        <v>井上　　颯</v>
      </c>
      <c r="X54" s="158" t="str">
        <f>VLOOKUP(V54,マスター!$B$3:$E$200,2,FALSE)</f>
        <v>五将</v>
      </c>
      <c r="Y54" s="155" t="str">
        <f t="shared" si="7"/>
        <v>o</v>
      </c>
      <c r="Z54" s="155" t="str">
        <f>IF(V54&lt;S52*10,"エラー",IF(V54&gt;S52*10+9,"エラー","o"))</f>
        <v>o</v>
      </c>
      <c r="AC54" s="155" t="str">
        <f t="shared" si="47"/>
        <v>五将</v>
      </c>
      <c r="AD54" s="155" t="str">
        <f>W54</f>
        <v>井上　　颯</v>
      </c>
      <c r="AE54" s="120">
        <v>11</v>
      </c>
      <c r="AF54" s="120"/>
      <c r="AG54" s="155" t="str">
        <f t="shared" si="44"/>
        <v>大久保怜奈</v>
      </c>
      <c r="AH54" s="155" t="str">
        <f t="shared" si="44"/>
        <v>四将</v>
      </c>
      <c r="AJ54" s="146"/>
      <c r="AK54" s="417"/>
      <c r="AL54" s="417"/>
      <c r="AM54" s="425"/>
      <c r="AN54" s="153">
        <v>215</v>
      </c>
      <c r="AO54" s="158" t="str">
        <f>VLOOKUP(AN54,マスター!$B$3:$E$200,3,FALSE)</f>
        <v>井上　　颯</v>
      </c>
      <c r="AP54" s="158" t="str">
        <f>VLOOKUP(AN54,マスター!$B$3:$E$200,2,FALSE)</f>
        <v>五将</v>
      </c>
      <c r="AQ54" s="155" t="str">
        <f t="shared" si="2"/>
        <v>o</v>
      </c>
      <c r="AR54" s="155" t="str">
        <f>IF(AN54&lt;AK52*10,"エラー",IF(AN54&gt;AK52*10+9,"エラー","o"))</f>
        <v>o</v>
      </c>
      <c r="AU54" s="155" t="str">
        <f t="shared" si="48"/>
        <v>五将</v>
      </c>
      <c r="AV54" s="155" t="str">
        <f>AO54</f>
        <v>井上　　颯</v>
      </c>
      <c r="AW54" s="120"/>
      <c r="AX54" s="120">
        <v>11</v>
      </c>
      <c r="AY54" s="155" t="str">
        <f t="shared" si="45"/>
        <v>上塚　朱寿</v>
      </c>
      <c r="AZ54" s="155" t="str">
        <f t="shared" si="45"/>
        <v>主将</v>
      </c>
      <c r="BB54" s="149"/>
      <c r="BE54" s="156" t="str">
        <f t="shared" si="4"/>
        <v>上塚　朱寿</v>
      </c>
      <c r="BF54" s="155"/>
      <c r="BG54" s="155" t="str">
        <f t="shared" si="10"/>
        <v>井上　　颯</v>
      </c>
      <c r="BH54" s="155"/>
      <c r="BI54" s="155" t="str">
        <f t="shared" si="11"/>
        <v>上塚　朱寿</v>
      </c>
      <c r="BJ54" s="155"/>
      <c r="BK54">
        <f t="shared" si="12"/>
        <v>2</v>
      </c>
    </row>
    <row r="55" spans="1:63">
      <c r="A55" s="417"/>
      <c r="B55" s="417"/>
      <c r="C55" s="425"/>
      <c r="D55" s="153">
        <v>154</v>
      </c>
      <c r="E55" s="158" t="str">
        <f>VLOOKUP(D55,マスター!$B$3:$E$200,3,FALSE)</f>
        <v>杉谷優里瑛</v>
      </c>
      <c r="F55" s="158" t="str">
        <f>VLOOKUP(D55,マスター!$B$3:$E$200,2,FALSE)</f>
        <v>四将</v>
      </c>
      <c r="G55" s="155" t="str">
        <f t="shared" si="5"/>
        <v>o</v>
      </c>
      <c r="H55" s="155" t="str">
        <f>IF(D55&lt;A52*10,"エラー",IF(D55&gt;A52*10+9,"エラー","o"))</f>
        <v>o</v>
      </c>
      <c r="K55" s="155" t="str">
        <f t="shared" si="46"/>
        <v>四将</v>
      </c>
      <c r="L55" s="155" t="str">
        <f>E55</f>
        <v>杉谷優里瑛</v>
      </c>
      <c r="M55" s="120"/>
      <c r="N55" s="120">
        <v>3</v>
      </c>
      <c r="O55" s="155" t="str">
        <f t="shared" si="43"/>
        <v>神宮　明理</v>
      </c>
      <c r="P55" s="155" t="str">
        <f t="shared" si="43"/>
        <v>副将</v>
      </c>
      <c r="R55" s="143"/>
      <c r="S55" s="417"/>
      <c r="T55" s="417"/>
      <c r="U55" s="425"/>
      <c r="V55" s="153">
        <v>213</v>
      </c>
      <c r="W55" s="158" t="str">
        <f>VLOOKUP(V55,マスター!$B$3:$E$200,3,FALSE)</f>
        <v>吉永　彩乃</v>
      </c>
      <c r="X55" s="158" t="str">
        <f>VLOOKUP(V55,マスター!$B$3:$E$200,2,FALSE)</f>
        <v>三将</v>
      </c>
      <c r="Y55" s="155" t="str">
        <f t="shared" si="7"/>
        <v>o</v>
      </c>
      <c r="Z55" s="155" t="str">
        <f>IF(V55&lt;S52*10,"エラー",IF(V55&gt;S52*10+9,"エラー","o"))</f>
        <v>o</v>
      </c>
      <c r="AC55" s="155" t="str">
        <f t="shared" si="47"/>
        <v>三将</v>
      </c>
      <c r="AD55" s="155" t="str">
        <f>W55</f>
        <v>吉永　彩乃</v>
      </c>
      <c r="AE55" s="120">
        <v>11</v>
      </c>
      <c r="AF55" s="120"/>
      <c r="AG55" s="155" t="str">
        <f t="shared" si="44"/>
        <v>小澤こはる</v>
      </c>
      <c r="AH55" s="155" t="str">
        <f t="shared" si="44"/>
        <v>六将</v>
      </c>
      <c r="AJ55" s="146"/>
      <c r="AK55" s="417"/>
      <c r="AL55" s="417"/>
      <c r="AM55" s="425"/>
      <c r="AN55" s="153">
        <v>213</v>
      </c>
      <c r="AO55" s="158" t="str">
        <f>VLOOKUP(AN55,マスター!$B$3:$E$200,3,FALSE)</f>
        <v>吉永　彩乃</v>
      </c>
      <c r="AP55" s="158" t="str">
        <f>VLOOKUP(AN55,マスター!$B$3:$E$200,2,FALSE)</f>
        <v>三将</v>
      </c>
      <c r="AQ55" s="155" t="str">
        <f t="shared" si="2"/>
        <v>o</v>
      </c>
      <c r="AR55" s="155" t="str">
        <f>IF(AN55&lt;AK52*10,"エラー",IF(AN55&gt;AK52*10+9,"エラー","o"))</f>
        <v>o</v>
      </c>
      <c r="AU55" s="155" t="str">
        <f t="shared" si="48"/>
        <v>三将</v>
      </c>
      <c r="AV55" s="155" t="str">
        <f>AO55</f>
        <v>吉永　彩乃</v>
      </c>
      <c r="AW55" s="120"/>
      <c r="AX55" s="120">
        <v>7</v>
      </c>
      <c r="AY55" s="155" t="str">
        <f t="shared" si="45"/>
        <v>杉谷優里瑛</v>
      </c>
      <c r="AZ55" s="155" t="str">
        <f t="shared" si="45"/>
        <v>四将</v>
      </c>
      <c r="BB55" s="149"/>
      <c r="BE55" s="156" t="str">
        <f t="shared" si="4"/>
        <v>神宮　明理</v>
      </c>
      <c r="BF55" s="155"/>
      <c r="BG55" s="155" t="str">
        <f t="shared" si="10"/>
        <v>吉永　彩乃</v>
      </c>
      <c r="BH55" s="155"/>
      <c r="BI55" s="155" t="str">
        <f t="shared" si="11"/>
        <v>杉谷優里瑛</v>
      </c>
      <c r="BJ55" s="155"/>
      <c r="BK55">
        <f t="shared" si="12"/>
        <v>2</v>
      </c>
    </row>
    <row r="56" spans="1:63">
      <c r="A56" s="417"/>
      <c r="B56" s="417"/>
      <c r="C56" s="425"/>
      <c r="D56" s="153">
        <v>152</v>
      </c>
      <c r="E56" s="158" t="str">
        <f>VLOOKUP(D56,マスター!$B$3:$E$200,3,FALSE)</f>
        <v>片山　洵奈</v>
      </c>
      <c r="F56" s="158" t="str">
        <f>VLOOKUP(D56,マスター!$B$3:$E$200,2,FALSE)</f>
        <v>副将</v>
      </c>
      <c r="G56" s="155" t="str">
        <f t="shared" si="5"/>
        <v>o</v>
      </c>
      <c r="H56" s="155" t="str">
        <f>IF(D56&lt;A52*10,"エラー",IF(D56&gt;A52*10+9,"エラー","o"))</f>
        <v>o</v>
      </c>
      <c r="K56" s="155" t="str">
        <f t="shared" si="46"/>
        <v>副将</v>
      </c>
      <c r="L56" s="155" t="str">
        <f>E56</f>
        <v>片山　洵奈</v>
      </c>
      <c r="M56" s="120">
        <v>11</v>
      </c>
      <c r="N56" s="120"/>
      <c r="O56" s="155" t="str">
        <f t="shared" si="43"/>
        <v>大久保怜奈</v>
      </c>
      <c r="P56" s="155" t="str">
        <f t="shared" si="43"/>
        <v>四将</v>
      </c>
      <c r="R56" s="143"/>
      <c r="S56" s="417"/>
      <c r="T56" s="417"/>
      <c r="U56" s="425"/>
      <c r="V56" s="153">
        <v>214</v>
      </c>
      <c r="W56" s="158" t="str">
        <f>VLOOKUP(V56,マスター!$B$3:$E$200,3,FALSE)</f>
        <v>日高　里紗</v>
      </c>
      <c r="X56" s="158" t="str">
        <f>VLOOKUP(V56,マスター!$B$3:$E$200,2,FALSE)</f>
        <v>四将</v>
      </c>
      <c r="Y56" s="155" t="str">
        <f t="shared" si="7"/>
        <v>o</v>
      </c>
      <c r="Z56" s="155" t="str">
        <f>IF(V56&lt;S52*10,"エラー",IF(V56&gt;S52*10+9,"エラー","o"))</f>
        <v>o</v>
      </c>
      <c r="AC56" s="155" t="str">
        <f t="shared" si="47"/>
        <v>四将</v>
      </c>
      <c r="AD56" s="155" t="str">
        <f>W56</f>
        <v>日高　里紗</v>
      </c>
      <c r="AE56" s="120">
        <v>7</v>
      </c>
      <c r="AF56" s="120"/>
      <c r="AG56" s="155" t="str">
        <f t="shared" si="44"/>
        <v>神宮　明理</v>
      </c>
      <c r="AH56" s="155" t="str">
        <f t="shared" si="44"/>
        <v>副将</v>
      </c>
      <c r="AJ56" s="146"/>
      <c r="AK56" s="417"/>
      <c r="AL56" s="417"/>
      <c r="AM56" s="425"/>
      <c r="AN56" s="153">
        <v>211</v>
      </c>
      <c r="AO56" s="158" t="str">
        <f>VLOOKUP(AN56,マスター!$B$3:$E$200,3,FALSE)</f>
        <v>前田　啓輔</v>
      </c>
      <c r="AP56" s="158" t="str">
        <f>VLOOKUP(AN56,マスター!$B$3:$E$200,2,FALSE)</f>
        <v>主将</v>
      </c>
      <c r="AQ56" s="155" t="str">
        <f t="shared" si="2"/>
        <v>o</v>
      </c>
      <c r="AR56" s="155" t="str">
        <f>IF(AN56&lt;AK52*10,"エラー",IF(AN56&gt;AK52*10+9,"エラー","o"))</f>
        <v>o</v>
      </c>
      <c r="AU56" s="155" t="str">
        <f t="shared" si="48"/>
        <v>主将</v>
      </c>
      <c r="AV56" s="155" t="str">
        <f>AO56</f>
        <v>前田　啓輔</v>
      </c>
      <c r="AW56" s="120">
        <v>5</v>
      </c>
      <c r="AX56" s="120"/>
      <c r="AY56" s="155" t="str">
        <f t="shared" si="45"/>
        <v>赤澤　菜月</v>
      </c>
      <c r="AZ56" s="155" t="str">
        <f t="shared" si="45"/>
        <v>三将</v>
      </c>
      <c r="BB56" s="149"/>
      <c r="BE56" s="156" t="str">
        <f t="shared" si="4"/>
        <v>片山　洵奈</v>
      </c>
      <c r="BF56" s="155"/>
      <c r="BG56" s="155" t="str">
        <f t="shared" si="10"/>
        <v>日高　里紗</v>
      </c>
      <c r="BH56" s="155"/>
      <c r="BI56" s="155" t="str">
        <f t="shared" si="11"/>
        <v>前田　啓輔</v>
      </c>
      <c r="BJ56" s="155"/>
      <c r="BK56">
        <f t="shared" si="12"/>
        <v>2</v>
      </c>
    </row>
    <row r="57" spans="1:63">
      <c r="A57" s="417">
        <f>VLOOKUP(C57,マスター!$K:$M,2,FALSE)</f>
        <v>7</v>
      </c>
      <c r="B57" s="417" t="str">
        <f>VLOOKUP(C57,マスター!$K:$M,3,FALSE)</f>
        <v>群馬</v>
      </c>
      <c r="C57" s="420" t="s">
        <v>501</v>
      </c>
      <c r="D57" s="153">
        <v>75</v>
      </c>
      <c r="E57" s="155" t="str">
        <f>VLOOKUP(D57,マスター!$B$3:$E$200,3,FALSE)</f>
        <v>内田　唯葉</v>
      </c>
      <c r="F57" s="155" t="str">
        <f>VLOOKUP(D57,マスター!$B$3:$E$200,2,FALSE)</f>
        <v>五将</v>
      </c>
      <c r="G57" s="155" t="str">
        <f t="shared" si="5"/>
        <v>o</v>
      </c>
      <c r="H57" s="155" t="str">
        <f>IF(D57&lt;A57*10,"エラー",IF(D57&gt;A57*10+9,"エラー","o"))</f>
        <v>o</v>
      </c>
      <c r="R57" s="143"/>
      <c r="S57" s="417">
        <f>VLOOKUP(U57,マスター!$K:$M,2,FALSE)</f>
        <v>7</v>
      </c>
      <c r="T57" s="417" t="str">
        <f>VLOOKUP(U57,マスター!$K:$M,3,FALSE)</f>
        <v>群馬</v>
      </c>
      <c r="U57" s="420" t="s">
        <v>501</v>
      </c>
      <c r="V57" s="153">
        <v>71</v>
      </c>
      <c r="W57" s="155" t="str">
        <f>VLOOKUP(V57,マスター!$B$3:$E$200,3,FALSE)</f>
        <v>深町　春心</v>
      </c>
      <c r="X57" s="155" t="str">
        <f>VLOOKUP(V57,マスター!$B$3:$E$200,2,FALSE)</f>
        <v>主将</v>
      </c>
      <c r="Y57" s="155" t="str">
        <f t="shared" si="7"/>
        <v>o</v>
      </c>
      <c r="Z57" s="155" t="str">
        <f>IF(V57&lt;S57*10,"エラー",IF(V57&gt;S57*10+9,"エラー","o"))</f>
        <v>o</v>
      </c>
      <c r="AJ57" s="146"/>
      <c r="AK57" s="417">
        <f>VLOOKUP(AM57,マスター!$K:$M,2,FALSE)</f>
        <v>15</v>
      </c>
      <c r="AL57" s="417" t="str">
        <f>VLOOKUP(AM57,マスター!$K:$M,3,FALSE)</f>
        <v>福井</v>
      </c>
      <c r="AM57" s="420" t="s">
        <v>500</v>
      </c>
      <c r="AN57" s="153">
        <v>152</v>
      </c>
      <c r="AO57" s="155" t="str">
        <f>VLOOKUP(AN57,マスター!$B$3:$E$200,3,FALSE)</f>
        <v>片山　洵奈</v>
      </c>
      <c r="AP57" s="155" t="str">
        <f>VLOOKUP(AN57,マスター!$B$3:$E$200,2,FALSE)</f>
        <v>副将</v>
      </c>
      <c r="AQ57" s="155" t="str">
        <f t="shared" si="2"/>
        <v>o</v>
      </c>
      <c r="AR57" s="155" t="str">
        <f>IF(AN57&lt;AK57*10,"エラー",IF(AN57&gt;AK57*10+9,"エラー","o"))</f>
        <v>o</v>
      </c>
      <c r="BB57" s="149"/>
      <c r="BE57" s="156" t="str">
        <f t="shared" si="4"/>
        <v/>
      </c>
      <c r="BF57" s="155"/>
      <c r="BG57" s="155" t="str">
        <f t="shared" si="10"/>
        <v/>
      </c>
      <c r="BH57" s="155"/>
      <c r="BI57" s="155" t="str">
        <f t="shared" si="11"/>
        <v/>
      </c>
      <c r="BJ57" s="155"/>
      <c r="BK57">
        <f t="shared" si="12"/>
        <v>6291265</v>
      </c>
    </row>
    <row r="58" spans="1:63">
      <c r="A58" s="417"/>
      <c r="B58" s="417"/>
      <c r="C58" s="420"/>
      <c r="D58" s="153">
        <v>71</v>
      </c>
      <c r="E58" s="155" t="str">
        <f>VLOOKUP(D58,マスター!$B$3:$E$200,3,FALSE)</f>
        <v>深町　春心</v>
      </c>
      <c r="F58" s="155" t="str">
        <f>VLOOKUP(D58,マスター!$B$3:$E$200,2,FALSE)</f>
        <v>主将</v>
      </c>
      <c r="G58" s="155" t="str">
        <f t="shared" si="5"/>
        <v>o</v>
      </c>
      <c r="H58" s="155" t="str">
        <f>IF(D58&lt;A57*10,"エラー",IF(D58&gt;A57*10+9,"エラー","o"))</f>
        <v>o</v>
      </c>
      <c r="R58" s="143"/>
      <c r="S58" s="417"/>
      <c r="T58" s="417"/>
      <c r="U58" s="420"/>
      <c r="V58" s="153">
        <v>75</v>
      </c>
      <c r="W58" s="155" t="str">
        <f>VLOOKUP(V58,マスター!$B$3:$E$200,3,FALSE)</f>
        <v>内田　唯葉</v>
      </c>
      <c r="X58" s="155" t="str">
        <f>VLOOKUP(V58,マスター!$B$3:$E$200,2,FALSE)</f>
        <v>五将</v>
      </c>
      <c r="Y58" s="155" t="str">
        <f t="shared" si="7"/>
        <v>o</v>
      </c>
      <c r="Z58" s="155" t="str">
        <f>IF(V58&lt;S57*10,"エラー",IF(V58&gt;S57*10+9,"エラー","o"))</f>
        <v>o</v>
      </c>
      <c r="AJ58" s="146"/>
      <c r="AK58" s="417"/>
      <c r="AL58" s="417"/>
      <c r="AM58" s="420"/>
      <c r="AN58" s="153">
        <v>155</v>
      </c>
      <c r="AO58" s="155" t="str">
        <f>VLOOKUP(AN58,マスター!$B$3:$E$200,3,FALSE)</f>
        <v>稲木　幸恵</v>
      </c>
      <c r="AP58" s="155" t="str">
        <f>VLOOKUP(AN58,マスター!$B$3:$E$200,2,FALSE)</f>
        <v>五将</v>
      </c>
      <c r="AQ58" s="155" t="str">
        <f t="shared" si="2"/>
        <v>o</v>
      </c>
      <c r="AR58" s="155" t="str">
        <f>IF(AN58&lt;AK57*10,"エラー",IF(AN58&gt;AK57*10+9,"エラー","o"))</f>
        <v>o</v>
      </c>
      <c r="BB58" s="149"/>
      <c r="BE58" s="156" t="str">
        <f t="shared" si="4"/>
        <v/>
      </c>
      <c r="BF58" s="155"/>
      <c r="BG58" s="155" t="str">
        <f t="shared" si="10"/>
        <v/>
      </c>
      <c r="BH58" s="155"/>
      <c r="BI58" s="155" t="str">
        <f t="shared" si="11"/>
        <v/>
      </c>
      <c r="BJ58" s="155"/>
      <c r="BK58">
        <f t="shared" si="12"/>
        <v>6291265</v>
      </c>
    </row>
    <row r="59" spans="1:63">
      <c r="A59" s="417"/>
      <c r="B59" s="417"/>
      <c r="C59" s="420"/>
      <c r="D59" s="153">
        <v>73</v>
      </c>
      <c r="E59" s="155" t="str">
        <f>VLOOKUP(D59,マスター!$B$3:$E$200,3,FALSE)</f>
        <v>福島　由萌</v>
      </c>
      <c r="F59" s="155" t="str">
        <f>VLOOKUP(D59,マスター!$B$3:$E$200,2,FALSE)</f>
        <v>三将</v>
      </c>
      <c r="G59" s="155" t="str">
        <f t="shared" si="5"/>
        <v>o</v>
      </c>
      <c r="H59" s="155" t="str">
        <f>IF(D59&lt;A57*10,"エラー",IF(D59&gt;A57*10+9,"エラー","o"))</f>
        <v>o</v>
      </c>
      <c r="R59" s="143"/>
      <c r="S59" s="417"/>
      <c r="T59" s="417"/>
      <c r="U59" s="420"/>
      <c r="V59" s="153">
        <v>74</v>
      </c>
      <c r="W59" s="155" t="str">
        <f>VLOOKUP(V59,マスター!$B$3:$E$200,3,FALSE)</f>
        <v>大久保怜奈</v>
      </c>
      <c r="X59" s="155" t="str">
        <f>VLOOKUP(V59,マスター!$B$3:$E$200,2,FALSE)</f>
        <v>四将</v>
      </c>
      <c r="Y59" s="155" t="str">
        <f t="shared" si="7"/>
        <v>o</v>
      </c>
      <c r="Z59" s="155" t="str">
        <f>IF(V59&lt;S57*10,"エラー",IF(V59&gt;S57*10+9,"エラー","o"))</f>
        <v>o</v>
      </c>
      <c r="AJ59" s="146"/>
      <c r="AK59" s="417"/>
      <c r="AL59" s="417"/>
      <c r="AM59" s="420"/>
      <c r="AN59" s="153">
        <v>151</v>
      </c>
      <c r="AO59" s="155" t="str">
        <f>VLOOKUP(AN59,マスター!$B$3:$E$200,3,FALSE)</f>
        <v>上塚　朱寿</v>
      </c>
      <c r="AP59" s="155" t="str">
        <f>VLOOKUP(AN59,マスター!$B$3:$E$200,2,FALSE)</f>
        <v>主将</v>
      </c>
      <c r="AQ59" s="155" t="str">
        <f t="shared" si="2"/>
        <v>o</v>
      </c>
      <c r="AR59" s="155" t="str">
        <f>IF(AN59&lt;AK57*10,"エラー",IF(AN59&gt;AK57*10+9,"エラー","o"))</f>
        <v>o</v>
      </c>
      <c r="BB59" s="149"/>
      <c r="BE59" s="156" t="str">
        <f t="shared" si="4"/>
        <v/>
      </c>
      <c r="BF59" s="155"/>
      <c r="BG59" s="155" t="str">
        <f t="shared" si="10"/>
        <v/>
      </c>
      <c r="BH59" s="155"/>
      <c r="BI59" s="155" t="str">
        <f t="shared" si="11"/>
        <v/>
      </c>
      <c r="BJ59" s="155"/>
      <c r="BK59">
        <f t="shared" si="12"/>
        <v>6291265</v>
      </c>
    </row>
    <row r="60" spans="1:63">
      <c r="A60" s="417"/>
      <c r="B60" s="417"/>
      <c r="C60" s="420"/>
      <c r="D60" s="153">
        <v>72</v>
      </c>
      <c r="E60" s="155" t="str">
        <f>VLOOKUP(D60,マスター!$B$3:$E$200,3,FALSE)</f>
        <v>神宮　明理</v>
      </c>
      <c r="F60" s="155" t="str">
        <f>VLOOKUP(D60,マスター!$B$3:$E$200,2,FALSE)</f>
        <v>副将</v>
      </c>
      <c r="G60" s="155" t="str">
        <f t="shared" si="5"/>
        <v>o</v>
      </c>
      <c r="H60" s="155" t="str">
        <f>IF(D60&lt;A57*10,"エラー",IF(D60&gt;A57*10+9,"エラー","o"))</f>
        <v>o</v>
      </c>
      <c r="R60" s="143"/>
      <c r="S60" s="417"/>
      <c r="T60" s="417"/>
      <c r="U60" s="420"/>
      <c r="V60" s="153">
        <v>76</v>
      </c>
      <c r="W60" s="155" t="str">
        <f>VLOOKUP(V60,マスター!$B$3:$E$200,3,FALSE)</f>
        <v>小澤こはる</v>
      </c>
      <c r="X60" s="155" t="str">
        <f>VLOOKUP(V60,マスター!$B$3:$E$200,2,FALSE)</f>
        <v>六将</v>
      </c>
      <c r="Y60" s="155" t="str">
        <f t="shared" si="7"/>
        <v>o</v>
      </c>
      <c r="Z60" s="155" t="str">
        <f>IF(V60&lt;S57*10,"エラー",IF(V60&gt;S57*10+9,"エラー","o"))</f>
        <v>o</v>
      </c>
      <c r="AJ60" s="146"/>
      <c r="AK60" s="417"/>
      <c r="AL60" s="417"/>
      <c r="AM60" s="420"/>
      <c r="AN60" s="153">
        <v>154</v>
      </c>
      <c r="AO60" s="155" t="str">
        <f>VLOOKUP(AN60,マスター!$B$3:$E$200,3,FALSE)</f>
        <v>杉谷優里瑛</v>
      </c>
      <c r="AP60" s="155" t="str">
        <f>VLOOKUP(AN60,マスター!$B$3:$E$200,2,FALSE)</f>
        <v>四将</v>
      </c>
      <c r="AQ60" s="155" t="str">
        <f t="shared" si="2"/>
        <v>o</v>
      </c>
      <c r="AR60" s="155" t="str">
        <f>IF(AN60&lt;AK57*10,"エラー",IF(AN60&gt;AK57*10+9,"エラー","o"))</f>
        <v>o</v>
      </c>
      <c r="BB60" s="149"/>
      <c r="BE60" s="156" t="str">
        <f t="shared" si="4"/>
        <v/>
      </c>
      <c r="BF60" s="155"/>
      <c r="BG60" s="155" t="str">
        <f t="shared" si="10"/>
        <v/>
      </c>
      <c r="BH60" s="155"/>
      <c r="BI60" s="155" t="str">
        <f t="shared" si="11"/>
        <v/>
      </c>
      <c r="BJ60" s="155"/>
      <c r="BK60">
        <f t="shared" si="12"/>
        <v>6291265</v>
      </c>
    </row>
    <row r="61" spans="1:63" ht="19" thickBot="1">
      <c r="A61" s="417"/>
      <c r="B61" s="417"/>
      <c r="C61" s="421"/>
      <c r="D61" s="153">
        <v>74</v>
      </c>
      <c r="E61" s="155" t="str">
        <f>VLOOKUP(D61,マスター!$B$3:$E$200,3,FALSE)</f>
        <v>大久保怜奈</v>
      </c>
      <c r="F61" s="155" t="str">
        <f>VLOOKUP(D61,マスター!$B$3:$E$200,2,FALSE)</f>
        <v>四将</v>
      </c>
      <c r="G61" s="155" t="str">
        <f t="shared" si="5"/>
        <v>o</v>
      </c>
      <c r="H61" s="155" t="str">
        <f>IF(D61&lt;A57*10,"エラー",IF(D61&gt;A57*10+9,"エラー","o"))</f>
        <v>o</v>
      </c>
      <c r="K61" t="str">
        <f>B62</f>
        <v>滋賀</v>
      </c>
      <c r="O61" t="str">
        <f>B67</f>
        <v>静岡</v>
      </c>
      <c r="R61" s="143"/>
      <c r="S61" s="417"/>
      <c r="T61" s="417"/>
      <c r="U61" s="421"/>
      <c r="V61" s="153">
        <v>72</v>
      </c>
      <c r="W61" s="155" t="str">
        <f>VLOOKUP(V61,マスター!$B$3:$E$200,3,FALSE)</f>
        <v>神宮　明理</v>
      </c>
      <c r="X61" s="155" t="str">
        <f>VLOOKUP(V61,マスター!$B$3:$E$200,2,FALSE)</f>
        <v>副将</v>
      </c>
      <c r="Y61" s="155" t="str">
        <f t="shared" si="7"/>
        <v>o</v>
      </c>
      <c r="Z61" s="155" t="str">
        <f>IF(V61&lt;S57*10,"エラー",IF(V61&gt;S57*10+9,"エラー","o"))</f>
        <v>o</v>
      </c>
      <c r="AC61" t="str">
        <f>T62</f>
        <v>滋賀</v>
      </c>
      <c r="AG61" t="str">
        <f>T67</f>
        <v>秋田</v>
      </c>
      <c r="AJ61" s="146"/>
      <c r="AK61" s="417"/>
      <c r="AL61" s="417"/>
      <c r="AM61" s="421"/>
      <c r="AN61" s="153">
        <v>153</v>
      </c>
      <c r="AO61" s="155" t="str">
        <f>VLOOKUP(AN61,マスター!$B$3:$E$200,3,FALSE)</f>
        <v>赤澤　菜月</v>
      </c>
      <c r="AP61" s="155" t="str">
        <f>VLOOKUP(AN61,マスター!$B$3:$E$200,2,FALSE)</f>
        <v>三将</v>
      </c>
      <c r="AQ61" s="155" t="str">
        <f t="shared" si="2"/>
        <v>o</v>
      </c>
      <c r="AR61" s="155" t="str">
        <f>IF(AN61&lt;AK57*10,"エラー",IF(AN61&gt;AK57*10+9,"エラー","o"))</f>
        <v>o</v>
      </c>
      <c r="AU61" t="str">
        <f>AL62</f>
        <v>滋賀</v>
      </c>
      <c r="AY61" t="str">
        <f>AL67</f>
        <v>愛知</v>
      </c>
      <c r="BB61" s="149"/>
      <c r="BE61" s="156" t="str">
        <f t="shared" si="4"/>
        <v/>
      </c>
      <c r="BF61" s="155"/>
      <c r="BG61" s="155" t="str">
        <f t="shared" si="10"/>
        <v/>
      </c>
      <c r="BH61" s="155"/>
      <c r="BI61" s="155" t="str">
        <f t="shared" si="11"/>
        <v/>
      </c>
      <c r="BJ61" s="155"/>
      <c r="BK61">
        <f t="shared" si="12"/>
        <v>6291265</v>
      </c>
    </row>
    <row r="62" spans="1:63">
      <c r="A62" s="417">
        <f>VLOOKUP(C62,マスター!$K:$M,2,FALSE)</f>
        <v>19</v>
      </c>
      <c r="B62" s="417" t="str">
        <f>VLOOKUP(C62,マスター!$K:$M,3,FALSE)</f>
        <v>滋賀</v>
      </c>
      <c r="C62" s="426" t="s">
        <v>363</v>
      </c>
      <c r="D62" s="153">
        <v>193</v>
      </c>
      <c r="E62" s="159" t="str">
        <f>VLOOKUP(D62,マスター!$B$3:$E$200,3,FALSE)</f>
        <v>小山　愛葵</v>
      </c>
      <c r="F62" s="159" t="str">
        <f>VLOOKUP(D62,マスター!$B$3:$E$200,2,FALSE)</f>
        <v>三将</v>
      </c>
      <c r="G62" s="155" t="str">
        <f t="shared" si="5"/>
        <v>o</v>
      </c>
      <c r="H62" s="155" t="str">
        <f>IF(D62&lt;A62*10,"エラー",IF(D62&gt;A62*10+9,"エラー","o"))</f>
        <v>o</v>
      </c>
      <c r="K62" s="155" t="str">
        <f>F62</f>
        <v>三将</v>
      </c>
      <c r="L62" s="155" t="str">
        <f>E62</f>
        <v>小山　愛葵</v>
      </c>
      <c r="M62" s="120"/>
      <c r="N62" s="120">
        <v>1</v>
      </c>
      <c r="O62" s="155" t="str">
        <f t="shared" ref="O62:P66" si="49">E67</f>
        <v>小林　　心</v>
      </c>
      <c r="P62" s="155" t="str">
        <f t="shared" si="49"/>
        <v>三将</v>
      </c>
      <c r="R62" s="143"/>
      <c r="S62" s="417">
        <f>VLOOKUP(U62,マスター!$K:$M,2,FALSE)</f>
        <v>19</v>
      </c>
      <c r="T62" s="417" t="str">
        <f>VLOOKUP(U62,マスター!$K:$M,3,FALSE)</f>
        <v>滋賀</v>
      </c>
      <c r="U62" s="426" t="s">
        <v>363</v>
      </c>
      <c r="V62" s="153">
        <v>193</v>
      </c>
      <c r="W62" s="159" t="str">
        <f>VLOOKUP(V62,マスター!$B$3:$E$200,3,FALSE)</f>
        <v>小山　愛葵</v>
      </c>
      <c r="X62" s="159" t="str">
        <f>VLOOKUP(V62,マスター!$B$3:$E$200,2,FALSE)</f>
        <v>三将</v>
      </c>
      <c r="Y62" s="155" t="str">
        <f t="shared" si="7"/>
        <v>o</v>
      </c>
      <c r="Z62" s="155" t="str">
        <f>IF(V62&lt;S62*10,"エラー",IF(V62&gt;S62*10+9,"エラー","o"))</f>
        <v>o</v>
      </c>
      <c r="AC62" s="155" t="str">
        <f>X62</f>
        <v>三将</v>
      </c>
      <c r="AD62" s="155" t="str">
        <f>W62</f>
        <v>小山　愛葵</v>
      </c>
      <c r="AE62" s="120">
        <v>25</v>
      </c>
      <c r="AF62" s="120"/>
      <c r="AG62" s="155" t="str">
        <f t="shared" ref="AG62:AH66" si="50">W67</f>
        <v>-</v>
      </c>
      <c r="AH62" s="155" t="str">
        <f t="shared" si="50"/>
        <v>-</v>
      </c>
      <c r="AJ62" s="146"/>
      <c r="AK62" s="417">
        <f>VLOOKUP(AM62,マスター!$K:$M,2,FALSE)</f>
        <v>19</v>
      </c>
      <c r="AL62" s="417" t="str">
        <f>VLOOKUP(AM62,マスター!$K:$M,3,FALSE)</f>
        <v>滋賀</v>
      </c>
      <c r="AM62" s="426" t="s">
        <v>363</v>
      </c>
      <c r="AN62" s="153">
        <v>192</v>
      </c>
      <c r="AO62" s="159" t="str">
        <f>VLOOKUP(AN62,マスター!$B$3:$E$200,3,FALSE)</f>
        <v>大橋　亜梨</v>
      </c>
      <c r="AP62" s="159" t="str">
        <f>VLOOKUP(AN62,マスター!$B$3:$E$200,2,FALSE)</f>
        <v>副将</v>
      </c>
      <c r="AQ62" s="155" t="str">
        <f t="shared" si="2"/>
        <v>o</v>
      </c>
      <c r="AR62" s="155" t="str">
        <f>IF(AN62&lt;AK62*10,"エラー",IF(AN62&gt;AK62*10+9,"エラー","o"))</f>
        <v>o</v>
      </c>
      <c r="AU62" s="155" t="str">
        <f>AP62</f>
        <v>副将</v>
      </c>
      <c r="AV62" s="155" t="str">
        <f>AO62</f>
        <v>大橋　亜梨</v>
      </c>
      <c r="AW62" s="120">
        <v>18</v>
      </c>
      <c r="AX62" s="120"/>
      <c r="AY62" s="155" t="str">
        <f t="shared" ref="AY62:AZ66" si="51">AO67</f>
        <v>山本　果歩</v>
      </c>
      <c r="AZ62" s="155" t="str">
        <f t="shared" si="51"/>
        <v>四将</v>
      </c>
      <c r="BB62" s="149"/>
      <c r="BE62" s="156" t="str">
        <f t="shared" si="4"/>
        <v>小林　　心</v>
      </c>
      <c r="BF62" s="155"/>
      <c r="BG62" s="155" t="str">
        <f t="shared" si="10"/>
        <v>小山　愛葵</v>
      </c>
      <c r="BH62" s="155"/>
      <c r="BI62" s="155" t="str">
        <f t="shared" si="11"/>
        <v>大橋　亜梨</v>
      </c>
      <c r="BJ62" s="155"/>
      <c r="BK62">
        <f t="shared" si="12"/>
        <v>1</v>
      </c>
    </row>
    <row r="63" spans="1:63">
      <c r="A63" s="417"/>
      <c r="B63" s="417"/>
      <c r="C63" s="427"/>
      <c r="D63" s="153">
        <v>194</v>
      </c>
      <c r="E63" s="159" t="str">
        <f>VLOOKUP(D63,マスター!$B$3:$E$200,3,FALSE)</f>
        <v>内糸　　葵</v>
      </c>
      <c r="F63" s="159" t="str">
        <f>VLOOKUP(D63,マスター!$B$3:$E$200,2,FALSE)</f>
        <v>四将</v>
      </c>
      <c r="G63" s="155" t="str">
        <f t="shared" si="5"/>
        <v>o</v>
      </c>
      <c r="H63" s="155" t="str">
        <f>IF(D63&lt;A62*10,"エラー",IF(D63&gt;A62*10+9,"エラー","o"))</f>
        <v>o</v>
      </c>
      <c r="K63" s="155" t="str">
        <f t="shared" ref="K63:K66" si="52">F63</f>
        <v>四将</v>
      </c>
      <c r="L63" s="155" t="str">
        <f>E63</f>
        <v>内糸　　葵</v>
      </c>
      <c r="M63" s="120"/>
      <c r="N63" s="120">
        <v>11</v>
      </c>
      <c r="O63" s="155" t="str">
        <f t="shared" si="49"/>
        <v>鈴木　愛梨</v>
      </c>
      <c r="P63" s="155" t="str">
        <f t="shared" si="49"/>
        <v>主将</v>
      </c>
      <c r="R63" s="143"/>
      <c r="S63" s="417"/>
      <c r="T63" s="417"/>
      <c r="U63" s="427"/>
      <c r="V63" s="153">
        <v>191</v>
      </c>
      <c r="W63" s="159" t="str">
        <f>VLOOKUP(V63,マスター!$B$3:$E$200,3,FALSE)</f>
        <v>井上　七海</v>
      </c>
      <c r="X63" s="159" t="str">
        <f>VLOOKUP(V63,マスター!$B$3:$E$200,2,FALSE)</f>
        <v>主将</v>
      </c>
      <c r="Y63" s="155" t="str">
        <f t="shared" si="7"/>
        <v>o</v>
      </c>
      <c r="Z63" s="155" t="str">
        <f>IF(V63&lt;S62*10,"エラー",IF(V63&gt;S62*10+9,"エラー","o"))</f>
        <v>o</v>
      </c>
      <c r="AC63" s="155" t="str">
        <f t="shared" ref="AC63:AC66" si="53">X63</f>
        <v>主将</v>
      </c>
      <c r="AD63" s="155" t="str">
        <f>W63</f>
        <v>井上　七海</v>
      </c>
      <c r="AE63" s="120">
        <v>28</v>
      </c>
      <c r="AF63" s="120"/>
      <c r="AG63" s="155" t="str">
        <f t="shared" si="50"/>
        <v>小笠原惇泰</v>
      </c>
      <c r="AH63" s="155" t="str">
        <f t="shared" si="50"/>
        <v>副将</v>
      </c>
      <c r="AJ63" s="146"/>
      <c r="AK63" s="417"/>
      <c r="AL63" s="417"/>
      <c r="AM63" s="427"/>
      <c r="AN63" s="153">
        <v>191</v>
      </c>
      <c r="AO63" s="159" t="str">
        <f>VLOOKUP(AN63,マスター!$B$3:$E$200,3,FALSE)</f>
        <v>井上　七海</v>
      </c>
      <c r="AP63" s="159" t="str">
        <f>VLOOKUP(AN63,マスター!$B$3:$E$200,2,FALSE)</f>
        <v>主将</v>
      </c>
      <c r="AQ63" s="155" t="str">
        <f t="shared" si="2"/>
        <v>o</v>
      </c>
      <c r="AR63" s="155" t="str">
        <f>IF(AN63&lt;AK62*10,"エラー",IF(AN63&gt;AK62*10+9,"エラー","o"))</f>
        <v>o</v>
      </c>
      <c r="AU63" s="155" t="str">
        <f t="shared" ref="AU63:AU66" si="54">AP63</f>
        <v>主将</v>
      </c>
      <c r="AV63" s="155" t="str">
        <f>AO63</f>
        <v>井上　七海</v>
      </c>
      <c r="AW63" s="120">
        <v>4</v>
      </c>
      <c r="AX63" s="120"/>
      <c r="AY63" s="155" t="str">
        <f t="shared" si="51"/>
        <v>渡邉智莉子</v>
      </c>
      <c r="AZ63" s="155" t="str">
        <f t="shared" si="51"/>
        <v>主将</v>
      </c>
      <c r="BB63" s="149"/>
      <c r="BE63" s="156" t="str">
        <f t="shared" si="4"/>
        <v>鈴木　愛梨</v>
      </c>
      <c r="BF63" s="155"/>
      <c r="BG63" s="155" t="str">
        <f t="shared" si="10"/>
        <v>井上　七海</v>
      </c>
      <c r="BH63" s="155"/>
      <c r="BI63" s="155" t="str">
        <f t="shared" si="11"/>
        <v>井上　七海</v>
      </c>
      <c r="BJ63" s="155"/>
      <c r="BK63">
        <f t="shared" si="12"/>
        <v>1</v>
      </c>
    </row>
    <row r="64" spans="1:63">
      <c r="A64" s="417"/>
      <c r="B64" s="417"/>
      <c r="C64" s="427"/>
      <c r="D64" s="153">
        <v>196</v>
      </c>
      <c r="E64" s="159" t="str">
        <f>VLOOKUP(D64,マスター!$B$3:$E$200,3,FALSE)</f>
        <v>渡邉　美佳</v>
      </c>
      <c r="F64" s="159" t="str">
        <f>VLOOKUP(D64,マスター!$B$3:$E$200,2,FALSE)</f>
        <v>六将</v>
      </c>
      <c r="G64" s="155" t="str">
        <f t="shared" si="5"/>
        <v>o</v>
      </c>
      <c r="H64" s="155" t="str">
        <f>IF(D64&lt;A62*10,"エラー",IF(D64&gt;A62*10+9,"エラー","o"))</f>
        <v>o</v>
      </c>
      <c r="K64" s="155" t="str">
        <f t="shared" si="52"/>
        <v>六将</v>
      </c>
      <c r="L64" s="155" t="str">
        <f>E64</f>
        <v>渡邉　美佳</v>
      </c>
      <c r="M64" s="120"/>
      <c r="N64" s="120">
        <v>7</v>
      </c>
      <c r="O64" s="155" t="str">
        <f t="shared" si="49"/>
        <v>木脇　寧祐</v>
      </c>
      <c r="P64" s="155" t="str">
        <f t="shared" si="49"/>
        <v>副将</v>
      </c>
      <c r="R64" s="143"/>
      <c r="S64" s="417"/>
      <c r="T64" s="417"/>
      <c r="U64" s="427"/>
      <c r="V64" s="153">
        <v>194</v>
      </c>
      <c r="W64" s="159" t="str">
        <f>VLOOKUP(V64,マスター!$B$3:$E$200,3,FALSE)</f>
        <v>内糸　　葵</v>
      </c>
      <c r="X64" s="159" t="str">
        <f>VLOOKUP(V64,マスター!$B$3:$E$200,2,FALSE)</f>
        <v>四将</v>
      </c>
      <c r="Y64" s="155" t="str">
        <f t="shared" si="7"/>
        <v>o</v>
      </c>
      <c r="Z64" s="155" t="str">
        <f>IF(V64&lt;S62*10,"エラー",IF(V64&gt;S62*10+9,"エラー","o"))</f>
        <v>o</v>
      </c>
      <c r="AC64" s="155" t="str">
        <f t="shared" si="53"/>
        <v>四将</v>
      </c>
      <c r="AD64" s="155" t="str">
        <f>W64</f>
        <v>内糸　　葵</v>
      </c>
      <c r="AE64" s="120">
        <v>7</v>
      </c>
      <c r="AF64" s="120"/>
      <c r="AG64" s="155" t="str">
        <f t="shared" si="50"/>
        <v>髙杉　響弥</v>
      </c>
      <c r="AH64" s="155" t="str">
        <f t="shared" si="50"/>
        <v>主将</v>
      </c>
      <c r="AJ64" s="146"/>
      <c r="AK64" s="417"/>
      <c r="AL64" s="417"/>
      <c r="AM64" s="427"/>
      <c r="AN64" s="153">
        <v>197</v>
      </c>
      <c r="AO64" s="159" t="str">
        <f>VLOOKUP(AN64,マスター!$B$3:$E$200,3,FALSE)</f>
        <v>柴田　彩奈</v>
      </c>
      <c r="AP64" s="159" t="str">
        <f>VLOOKUP(AN64,マスター!$B$3:$E$200,2,FALSE)</f>
        <v>七将</v>
      </c>
      <c r="AQ64" s="155" t="str">
        <f t="shared" si="2"/>
        <v>o</v>
      </c>
      <c r="AR64" s="155" t="str">
        <f>IF(AN64&lt;AK62*10,"エラー",IF(AN64&gt;AK62*10+9,"エラー","o"))</f>
        <v>o</v>
      </c>
      <c r="AU64" s="155" t="str">
        <f t="shared" si="54"/>
        <v>七将</v>
      </c>
      <c r="AV64" s="155" t="str">
        <f>AO64</f>
        <v>柴田　彩奈</v>
      </c>
      <c r="AW64" s="120">
        <v>6</v>
      </c>
      <c r="AX64" s="120"/>
      <c r="AY64" s="155" t="str">
        <f t="shared" si="51"/>
        <v>岡本　晴実</v>
      </c>
      <c r="AZ64" s="155" t="str">
        <f t="shared" si="51"/>
        <v>三将</v>
      </c>
      <c r="BB64" s="149"/>
      <c r="BE64" s="156" t="str">
        <f t="shared" si="4"/>
        <v>木脇　寧祐</v>
      </c>
      <c r="BF64" s="155"/>
      <c r="BG64" s="155" t="str">
        <f t="shared" si="10"/>
        <v>内糸　　葵</v>
      </c>
      <c r="BH64" s="155"/>
      <c r="BI64" s="155" t="str">
        <f t="shared" si="11"/>
        <v>柴田　彩奈</v>
      </c>
      <c r="BJ64" s="155"/>
      <c r="BK64">
        <f t="shared" si="12"/>
        <v>2</v>
      </c>
    </row>
    <row r="65" spans="1:65">
      <c r="A65" s="417"/>
      <c r="B65" s="417"/>
      <c r="C65" s="427"/>
      <c r="D65" s="153">
        <v>191</v>
      </c>
      <c r="E65" s="159" t="str">
        <f>VLOOKUP(D65,マスター!$B$3:$E$200,3,FALSE)</f>
        <v>井上　七海</v>
      </c>
      <c r="F65" s="159" t="str">
        <f>VLOOKUP(D65,マスター!$B$3:$E$200,2,FALSE)</f>
        <v>主将</v>
      </c>
      <c r="G65" s="155" t="str">
        <f t="shared" si="5"/>
        <v>o</v>
      </c>
      <c r="H65" s="155" t="str">
        <f>IF(D65&lt;A62*10,"エラー",IF(D65&gt;A62*10+9,"エラー","o"))</f>
        <v>o</v>
      </c>
      <c r="K65" s="155" t="str">
        <f t="shared" si="52"/>
        <v>主将</v>
      </c>
      <c r="L65" s="155" t="str">
        <f>E65</f>
        <v>井上　七海</v>
      </c>
      <c r="M65" s="120"/>
      <c r="N65" s="120">
        <v>3</v>
      </c>
      <c r="O65" s="155" t="str">
        <f t="shared" si="49"/>
        <v>濱田　美怜</v>
      </c>
      <c r="P65" s="155" t="str">
        <f t="shared" si="49"/>
        <v>四将</v>
      </c>
      <c r="R65" s="143"/>
      <c r="S65" s="417"/>
      <c r="T65" s="417"/>
      <c r="U65" s="427"/>
      <c r="V65" s="153">
        <v>195</v>
      </c>
      <c r="W65" s="159" t="str">
        <f>VLOOKUP(V65,マスター!$B$3:$E$200,3,FALSE)</f>
        <v>橋本　　栞</v>
      </c>
      <c r="X65" s="159" t="str">
        <f>VLOOKUP(V65,マスター!$B$3:$E$200,2,FALSE)</f>
        <v>五将</v>
      </c>
      <c r="Y65" s="155" t="str">
        <f t="shared" si="7"/>
        <v>o</v>
      </c>
      <c r="Z65" s="155" t="str">
        <f>IF(V65&lt;S62*10,"エラー",IF(V65&gt;S62*10+9,"エラー","o"))</f>
        <v>o</v>
      </c>
      <c r="AC65" s="155" t="str">
        <f t="shared" si="53"/>
        <v>五将</v>
      </c>
      <c r="AD65" s="155" t="str">
        <f>W65</f>
        <v>橋本　　栞</v>
      </c>
      <c r="AE65" s="120">
        <v>20</v>
      </c>
      <c r="AF65" s="120"/>
      <c r="AG65" s="155" t="str">
        <f t="shared" si="50"/>
        <v>髙杉　実桜</v>
      </c>
      <c r="AH65" s="155" t="str">
        <f t="shared" si="50"/>
        <v>三将</v>
      </c>
      <c r="AJ65" s="146"/>
      <c r="AK65" s="417"/>
      <c r="AL65" s="417"/>
      <c r="AM65" s="427"/>
      <c r="AN65" s="153">
        <v>196</v>
      </c>
      <c r="AO65" s="159" t="str">
        <f>VLOOKUP(AN65,マスター!$B$3:$E$200,3,FALSE)</f>
        <v>渡邉　美佳</v>
      </c>
      <c r="AP65" s="159" t="str">
        <f>VLOOKUP(AN65,マスター!$B$3:$E$200,2,FALSE)</f>
        <v>六将</v>
      </c>
      <c r="AQ65" s="155" t="str">
        <f t="shared" si="2"/>
        <v>o</v>
      </c>
      <c r="AR65" s="155" t="str">
        <f>IF(AN65&lt;AK62*10,"エラー",IF(AN65&gt;AK62*10+9,"エラー","o"))</f>
        <v>o</v>
      </c>
      <c r="AU65" s="155" t="str">
        <f t="shared" si="54"/>
        <v>六将</v>
      </c>
      <c r="AV65" s="155" t="str">
        <f>AO65</f>
        <v>渡邉　美佳</v>
      </c>
      <c r="AW65" s="120"/>
      <c r="AX65" s="120">
        <v>6</v>
      </c>
      <c r="AY65" s="155" t="str">
        <f t="shared" si="51"/>
        <v>伊藤あかり</v>
      </c>
      <c r="AZ65" s="155" t="str">
        <f t="shared" si="51"/>
        <v>副将</v>
      </c>
      <c r="BB65" s="149"/>
      <c r="BE65" s="156" t="str">
        <f t="shared" si="4"/>
        <v>濱田　美怜</v>
      </c>
      <c r="BF65" s="155"/>
      <c r="BG65" s="155" t="str">
        <f t="shared" si="10"/>
        <v>橋本　　栞</v>
      </c>
      <c r="BH65" s="155"/>
      <c r="BI65" s="155" t="str">
        <f t="shared" si="11"/>
        <v>伊藤あかり</v>
      </c>
      <c r="BJ65" s="155"/>
      <c r="BK65">
        <f t="shared" si="12"/>
        <v>3</v>
      </c>
    </row>
    <row r="66" spans="1:65">
      <c r="A66" s="417"/>
      <c r="B66" s="417"/>
      <c r="C66" s="427"/>
      <c r="D66" s="153">
        <v>192</v>
      </c>
      <c r="E66" s="159" t="str">
        <f>VLOOKUP(D66,マスター!$B$3:$E$200,3,FALSE)</f>
        <v>大橋　亜梨</v>
      </c>
      <c r="F66" s="159" t="str">
        <f>VLOOKUP(D66,マスター!$B$3:$E$200,2,FALSE)</f>
        <v>副将</v>
      </c>
      <c r="G66" s="155" t="str">
        <f t="shared" si="5"/>
        <v>o</v>
      </c>
      <c r="H66" s="155" t="str">
        <f>IF(D66&lt;A62*10,"エラー",IF(D66&gt;A62*10+9,"エラー","o"))</f>
        <v>o</v>
      </c>
      <c r="K66" s="155" t="str">
        <f t="shared" si="52"/>
        <v>副将</v>
      </c>
      <c r="L66" s="155" t="str">
        <f>E66</f>
        <v>大橋　亜梨</v>
      </c>
      <c r="M66" s="120"/>
      <c r="N66" s="120">
        <v>10</v>
      </c>
      <c r="O66" s="155" t="str">
        <f t="shared" si="49"/>
        <v>佐々木深結</v>
      </c>
      <c r="P66" s="155" t="str">
        <f t="shared" si="49"/>
        <v>五将</v>
      </c>
      <c r="R66" s="143"/>
      <c r="S66" s="417"/>
      <c r="T66" s="417"/>
      <c r="U66" s="427"/>
      <c r="V66" s="153">
        <v>192</v>
      </c>
      <c r="W66" s="159" t="str">
        <f>VLOOKUP(V66,マスター!$B$3:$E$200,3,FALSE)</f>
        <v>大橋　亜梨</v>
      </c>
      <c r="X66" s="159" t="str">
        <f>VLOOKUP(V66,マスター!$B$3:$E$200,2,FALSE)</f>
        <v>副将</v>
      </c>
      <c r="Y66" s="155" t="str">
        <f t="shared" si="7"/>
        <v>o</v>
      </c>
      <c r="Z66" s="155" t="str">
        <f>IF(V66&lt;S62*10,"エラー",IF(V66&gt;S62*10+9,"エラー","o"))</f>
        <v>o</v>
      </c>
      <c r="AC66" s="155" t="str">
        <f t="shared" si="53"/>
        <v>副将</v>
      </c>
      <c r="AD66" s="155" t="str">
        <f>W66</f>
        <v>大橋　亜梨</v>
      </c>
      <c r="AE66" s="120">
        <v>25</v>
      </c>
      <c r="AF66" s="120"/>
      <c r="AG66" s="155" t="str">
        <f t="shared" si="50"/>
        <v>-</v>
      </c>
      <c r="AH66" s="155" t="str">
        <f t="shared" si="50"/>
        <v>-</v>
      </c>
      <c r="AJ66" s="146"/>
      <c r="AK66" s="417"/>
      <c r="AL66" s="417"/>
      <c r="AM66" s="427"/>
      <c r="AN66" s="153">
        <v>193</v>
      </c>
      <c r="AO66" s="159" t="str">
        <f>VLOOKUP(AN66,マスター!$B$3:$E$200,3,FALSE)</f>
        <v>小山　愛葵</v>
      </c>
      <c r="AP66" s="159" t="str">
        <f>VLOOKUP(AN66,マスター!$B$3:$E$200,2,FALSE)</f>
        <v>三将</v>
      </c>
      <c r="AQ66" s="155" t="str">
        <f t="shared" ref="AQ66:AQ127" si="55">IF(COUNTIF($AN:$AN,AN66)&gt;1,"重複","o")</f>
        <v>o</v>
      </c>
      <c r="AR66" s="155" t="str">
        <f>IF(AN66&lt;AK62*10,"エラー",IF(AN66&gt;AK62*10+9,"エラー","o"))</f>
        <v>o</v>
      </c>
      <c r="AU66" s="155" t="str">
        <f t="shared" si="54"/>
        <v>三将</v>
      </c>
      <c r="AV66" s="155" t="str">
        <f>AO66</f>
        <v>小山　愛葵</v>
      </c>
      <c r="AW66" s="120">
        <v>13</v>
      </c>
      <c r="AX66" s="120"/>
      <c r="AY66" s="155" t="str">
        <f t="shared" si="51"/>
        <v>池田まどか</v>
      </c>
      <c r="AZ66" s="155" t="str">
        <f t="shared" si="51"/>
        <v>五将</v>
      </c>
      <c r="BB66" s="149"/>
      <c r="BE66" s="156" t="str">
        <f t="shared" ref="BE66:BE71" si="56">IF(M66&gt;0,L66,IF(N66&gt;0,O66,""))</f>
        <v>佐々木深結</v>
      </c>
      <c r="BF66" s="155"/>
      <c r="BG66" s="155" t="str">
        <f t="shared" si="10"/>
        <v>大橋　亜梨</v>
      </c>
      <c r="BH66" s="155"/>
      <c r="BI66" s="155" t="str">
        <f t="shared" si="11"/>
        <v>小山　愛葵</v>
      </c>
      <c r="BJ66" s="155"/>
      <c r="BK66">
        <f t="shared" si="12"/>
        <v>3</v>
      </c>
    </row>
    <row r="67" spans="1:65">
      <c r="A67" s="417">
        <f>VLOOKUP(C67,マスター!$K:$M,2,FALSE)</f>
        <v>16</v>
      </c>
      <c r="B67" s="417" t="str">
        <f>VLOOKUP(C67,マスター!$K:$M,3,FALSE)</f>
        <v>静岡</v>
      </c>
      <c r="C67" s="420" t="s">
        <v>365</v>
      </c>
      <c r="D67" s="153">
        <v>163</v>
      </c>
      <c r="E67" s="155" t="str">
        <f>VLOOKUP(D67,マスター!$B$3:$E$200,3,FALSE)</f>
        <v>小林　　心</v>
      </c>
      <c r="F67" s="155" t="str">
        <f>VLOOKUP(D67,マスター!$B$3:$E$200,2,FALSE)</f>
        <v>三将</v>
      </c>
      <c r="G67" s="155" t="str">
        <f t="shared" ref="G67:G127" si="57">IF(COUNTIF($D:$D,D67)&gt;1,"重複","o")</f>
        <v>o</v>
      </c>
      <c r="H67" s="155" t="str">
        <f>IF(D67&lt;A67*10,"エラー",IF(D67&gt;A67*10+9,"エラー","o"))</f>
        <v>o</v>
      </c>
      <c r="R67" s="143"/>
      <c r="S67" s="417">
        <f>VLOOKUP(U67,マスター!$K:$M,2,FALSE)</f>
        <v>2</v>
      </c>
      <c r="T67" s="417" t="str">
        <f>VLOOKUP(U67,マスター!$K:$M,3,FALSE)</f>
        <v>秋田</v>
      </c>
      <c r="U67" s="420" t="s">
        <v>502</v>
      </c>
      <c r="V67" s="153"/>
      <c r="W67" s="155" t="s">
        <v>499</v>
      </c>
      <c r="X67" s="155" t="s">
        <v>499</v>
      </c>
      <c r="Y67" s="155" t="str">
        <f t="shared" ref="Y67:Y111" si="58">IF(COUNTIF($D:$D,V67)&gt;1,"重複","o")</f>
        <v>o</v>
      </c>
      <c r="Z67" s="155" t="str">
        <f>IF(V67&lt;S67*10,"エラー",IF(V67&gt;S67*10+9,"エラー","o"))</f>
        <v>エラー</v>
      </c>
      <c r="AJ67" s="146"/>
      <c r="AK67" s="417">
        <f>VLOOKUP(AM67,マスター!$K:$M,2,FALSE)</f>
        <v>17</v>
      </c>
      <c r="AL67" s="417" t="str">
        <f>VLOOKUP(AM67,マスター!$K:$M,3,FALSE)</f>
        <v>愛知</v>
      </c>
      <c r="AM67" s="420" t="s">
        <v>503</v>
      </c>
      <c r="AN67" s="153">
        <v>174</v>
      </c>
      <c r="AO67" s="155" t="str">
        <f>VLOOKUP(AN67,マスター!$B$3:$E$200,3,FALSE)</f>
        <v>山本　果歩</v>
      </c>
      <c r="AP67" s="155" t="str">
        <f>VLOOKUP(AN67,マスター!$B$3:$E$200,2,FALSE)</f>
        <v>四将</v>
      </c>
      <c r="AQ67" s="155" t="str">
        <f t="shared" si="55"/>
        <v>o</v>
      </c>
      <c r="AR67" s="155" t="str">
        <f>IF(AN67&lt;AK67*10,"エラー",IF(AN67&gt;AK67*10+9,"エラー","o"))</f>
        <v>o</v>
      </c>
      <c r="BB67" s="149"/>
      <c r="BE67" s="156" t="str">
        <f t="shared" si="56"/>
        <v/>
      </c>
      <c r="BF67" s="155"/>
      <c r="BG67" s="155" t="str">
        <f t="shared" ref="BG67:BG130" si="59">IF(AE67&gt;0,AD67,IF(AF67&gt;0,AG67,""))</f>
        <v/>
      </c>
      <c r="BH67" s="155"/>
      <c r="BI67" s="155" t="str">
        <f t="shared" ref="BI67:BI130" si="60">IF(AW67&gt;0,AV67,IF(AX67&gt;0,AY67,""))</f>
        <v/>
      </c>
      <c r="BJ67" s="155"/>
      <c r="BK67">
        <f t="shared" ref="BK67:BK120" si="61">COUNTIF($BE:$BJ,BE67)</f>
        <v>6291265</v>
      </c>
    </row>
    <row r="68" spans="1:65">
      <c r="A68" s="417"/>
      <c r="B68" s="417"/>
      <c r="C68" s="420"/>
      <c r="D68" s="153">
        <v>161</v>
      </c>
      <c r="E68" s="155" t="str">
        <f>VLOOKUP(D68,マスター!$B$3:$E$200,3,FALSE)</f>
        <v>鈴木　愛梨</v>
      </c>
      <c r="F68" s="155" t="str">
        <f>VLOOKUP(D68,マスター!$B$3:$E$200,2,FALSE)</f>
        <v>主将</v>
      </c>
      <c r="G68" s="155" t="str">
        <f t="shared" si="57"/>
        <v>o</v>
      </c>
      <c r="H68" s="155" t="str">
        <f>IF(D68&lt;A67*10,"エラー",IF(D68&gt;A67*10+9,"エラー","o"))</f>
        <v>o</v>
      </c>
      <c r="R68" s="143"/>
      <c r="S68" s="417"/>
      <c r="T68" s="417"/>
      <c r="U68" s="420"/>
      <c r="V68" s="153">
        <v>22</v>
      </c>
      <c r="W68" s="155" t="str">
        <f>VLOOKUP(V68,マスター!$B$3:$E$200,3,FALSE)</f>
        <v>小笠原惇泰</v>
      </c>
      <c r="X68" s="155" t="str">
        <f>VLOOKUP(V68,マスター!$B$3:$E$200,2,FALSE)</f>
        <v>副将</v>
      </c>
      <c r="Y68" s="155" t="str">
        <f t="shared" si="58"/>
        <v>o</v>
      </c>
      <c r="Z68" s="155" t="str">
        <f>IF(V68&lt;S67*10,"エラー",IF(V68&gt;S67*10+9,"エラー","o"))</f>
        <v>o</v>
      </c>
      <c r="AJ68" s="146"/>
      <c r="AK68" s="417"/>
      <c r="AL68" s="417"/>
      <c r="AM68" s="420"/>
      <c r="AN68" s="153">
        <v>171</v>
      </c>
      <c r="AO68" s="155" t="str">
        <f>VLOOKUP(AN68,マスター!$B$3:$E$200,3,FALSE)</f>
        <v>渡邉智莉子</v>
      </c>
      <c r="AP68" s="155" t="str">
        <f>VLOOKUP(AN68,マスター!$B$3:$E$200,2,FALSE)</f>
        <v>主将</v>
      </c>
      <c r="AQ68" s="155" t="str">
        <f t="shared" si="55"/>
        <v>o</v>
      </c>
      <c r="AR68" s="155" t="str">
        <f>IF(AN68&lt;AK67*10,"エラー",IF(AN68&gt;AK67*10+9,"エラー","o"))</f>
        <v>o</v>
      </c>
      <c r="BB68" s="149"/>
      <c r="BE68" s="156" t="str">
        <f t="shared" si="56"/>
        <v/>
      </c>
      <c r="BF68" s="155"/>
      <c r="BG68" s="155" t="str">
        <f t="shared" si="59"/>
        <v/>
      </c>
      <c r="BH68" s="155"/>
      <c r="BI68" s="155" t="str">
        <f t="shared" si="60"/>
        <v/>
      </c>
      <c r="BJ68" s="155"/>
      <c r="BK68">
        <f t="shared" si="61"/>
        <v>6291265</v>
      </c>
    </row>
    <row r="69" spans="1:65">
      <c r="A69" s="417"/>
      <c r="B69" s="417"/>
      <c r="C69" s="420"/>
      <c r="D69" s="153">
        <v>162</v>
      </c>
      <c r="E69" s="155" t="str">
        <f>VLOOKUP(D69,マスター!$B$3:$E$200,3,FALSE)</f>
        <v>木脇　寧祐</v>
      </c>
      <c r="F69" s="155" t="str">
        <f>VLOOKUP(D69,マスター!$B$3:$E$200,2,FALSE)</f>
        <v>副将</v>
      </c>
      <c r="G69" s="155" t="str">
        <f t="shared" si="57"/>
        <v>o</v>
      </c>
      <c r="H69" s="155" t="str">
        <f>IF(D69&lt;A67*10,"エラー",IF(D69&gt;A67*10+9,"エラー","o"))</f>
        <v>o</v>
      </c>
      <c r="R69" s="143"/>
      <c r="S69" s="417"/>
      <c r="T69" s="417"/>
      <c r="U69" s="420"/>
      <c r="V69" s="153">
        <v>21</v>
      </c>
      <c r="W69" s="155" t="str">
        <f>VLOOKUP(V69,マスター!$B$3:$E$200,3,FALSE)</f>
        <v>髙杉　響弥</v>
      </c>
      <c r="X69" s="155" t="str">
        <f>VLOOKUP(V69,マスター!$B$3:$E$200,2,FALSE)</f>
        <v>主将</v>
      </c>
      <c r="Y69" s="155" t="str">
        <f t="shared" si="58"/>
        <v>o</v>
      </c>
      <c r="Z69" s="155" t="str">
        <f>IF(V69&lt;S67*10,"エラー",IF(V69&gt;S67*10+9,"エラー","o"))</f>
        <v>o</v>
      </c>
      <c r="AJ69" s="146"/>
      <c r="AK69" s="417"/>
      <c r="AL69" s="417"/>
      <c r="AM69" s="420"/>
      <c r="AN69" s="153">
        <v>173</v>
      </c>
      <c r="AO69" s="155" t="str">
        <f>VLOOKUP(AN69,マスター!$B$3:$E$200,3,FALSE)</f>
        <v>岡本　晴実</v>
      </c>
      <c r="AP69" s="155" t="str">
        <f>VLOOKUP(AN69,マスター!$B$3:$E$200,2,FALSE)</f>
        <v>三将</v>
      </c>
      <c r="AQ69" s="155" t="str">
        <f t="shared" si="55"/>
        <v>o</v>
      </c>
      <c r="AR69" s="155" t="str">
        <f>IF(AN69&lt;AK67*10,"エラー",IF(AN69&gt;AK67*10+9,"エラー","o"))</f>
        <v>o</v>
      </c>
      <c r="BB69" s="149"/>
      <c r="BE69" s="156" t="str">
        <f t="shared" si="56"/>
        <v/>
      </c>
      <c r="BF69" s="155"/>
      <c r="BG69" s="155" t="str">
        <f t="shared" si="59"/>
        <v/>
      </c>
      <c r="BH69" s="155"/>
      <c r="BI69" s="155" t="str">
        <f t="shared" si="60"/>
        <v/>
      </c>
      <c r="BJ69" s="155"/>
      <c r="BK69">
        <f t="shared" si="61"/>
        <v>6291265</v>
      </c>
    </row>
    <row r="70" spans="1:65">
      <c r="A70" s="417"/>
      <c r="B70" s="417"/>
      <c r="C70" s="420"/>
      <c r="D70" s="153">
        <v>164</v>
      </c>
      <c r="E70" s="155" t="str">
        <f>VLOOKUP(D70,マスター!$B$3:$E$200,3,FALSE)</f>
        <v>濱田　美怜</v>
      </c>
      <c r="F70" s="155" t="str">
        <f>VLOOKUP(D70,マスター!$B$3:$E$200,2,FALSE)</f>
        <v>四将</v>
      </c>
      <c r="G70" s="155" t="str">
        <f t="shared" si="57"/>
        <v>o</v>
      </c>
      <c r="H70" s="155" t="str">
        <f>IF(D70&lt;A67*10,"エラー",IF(D70&gt;A67*10+9,"エラー","o"))</f>
        <v>o</v>
      </c>
      <c r="R70" s="143"/>
      <c r="S70" s="417"/>
      <c r="T70" s="417"/>
      <c r="U70" s="420"/>
      <c r="V70" s="153">
        <v>23</v>
      </c>
      <c r="W70" s="155" t="str">
        <f>VLOOKUP(V70,マスター!$B$3:$E$200,3,FALSE)</f>
        <v>髙杉　実桜</v>
      </c>
      <c r="X70" s="155" t="str">
        <f>VLOOKUP(V70,マスター!$B$3:$E$200,2,FALSE)</f>
        <v>三将</v>
      </c>
      <c r="Y70" s="155" t="str">
        <f t="shared" si="58"/>
        <v>o</v>
      </c>
      <c r="Z70" s="155" t="str">
        <f>IF(V70&lt;S67*10,"エラー",IF(V70&gt;S67*10+9,"エラー","o"))</f>
        <v>o</v>
      </c>
      <c r="AJ70" s="146"/>
      <c r="AK70" s="417"/>
      <c r="AL70" s="417"/>
      <c r="AM70" s="420"/>
      <c r="AN70" s="153">
        <v>172</v>
      </c>
      <c r="AO70" s="155" t="str">
        <f>VLOOKUP(AN70,マスター!$B$3:$E$200,3,FALSE)</f>
        <v>伊藤あかり</v>
      </c>
      <c r="AP70" s="155" t="str">
        <f>VLOOKUP(AN70,マスター!$B$3:$E$200,2,FALSE)</f>
        <v>副将</v>
      </c>
      <c r="AQ70" s="155" t="str">
        <f t="shared" si="55"/>
        <v>o</v>
      </c>
      <c r="AR70" s="155" t="str">
        <f>IF(AN70&lt;AK67*10,"エラー",IF(AN70&gt;AK67*10+9,"エラー","o"))</f>
        <v>o</v>
      </c>
      <c r="BB70" s="149"/>
      <c r="BE70" s="156" t="str">
        <f t="shared" si="56"/>
        <v/>
      </c>
      <c r="BF70" s="155"/>
      <c r="BG70" s="155" t="str">
        <f t="shared" si="59"/>
        <v/>
      </c>
      <c r="BH70" s="155"/>
      <c r="BI70" s="155" t="str">
        <f t="shared" si="60"/>
        <v/>
      </c>
      <c r="BJ70" s="155"/>
      <c r="BK70">
        <f t="shared" si="61"/>
        <v>6291265</v>
      </c>
    </row>
    <row r="71" spans="1:65" ht="19" thickBot="1">
      <c r="A71" s="417"/>
      <c r="B71" s="417"/>
      <c r="C71" s="421"/>
      <c r="D71" s="153">
        <v>165</v>
      </c>
      <c r="E71" s="155" t="str">
        <f>VLOOKUP(D71,マスター!$B$3:$E$200,3,FALSE)</f>
        <v>佐々木深結</v>
      </c>
      <c r="F71" s="155" t="str">
        <f>VLOOKUP(D71,マスター!$B$3:$E$200,2,FALSE)</f>
        <v>五将</v>
      </c>
      <c r="G71" s="155" t="str">
        <f t="shared" si="57"/>
        <v>o</v>
      </c>
      <c r="H71" s="155" t="str">
        <f>IF(D71&lt;A67*10,"エラー",IF(D71&gt;A67*10+9,"エラー","o"))</f>
        <v>o</v>
      </c>
      <c r="K71" t="str">
        <f>B72</f>
        <v>秋田</v>
      </c>
      <c r="O71" t="str">
        <f>B77</f>
        <v>愛知</v>
      </c>
      <c r="R71" s="143"/>
      <c r="S71" s="417"/>
      <c r="T71" s="417"/>
      <c r="U71" s="421"/>
      <c r="V71" s="153"/>
      <c r="W71" s="155" t="s">
        <v>499</v>
      </c>
      <c r="X71" s="155" t="s">
        <v>499</v>
      </c>
      <c r="Y71" s="155" t="str">
        <f t="shared" si="58"/>
        <v>o</v>
      </c>
      <c r="Z71" s="155" t="str">
        <f>IF(V71&lt;S67*10,"エラー",IF(V71&gt;S67*10+9,"エラー","o"))</f>
        <v>エラー</v>
      </c>
      <c r="AC71" t="str">
        <f>T72</f>
        <v>静岡</v>
      </c>
      <c r="AG71" t="str">
        <f>T77</f>
        <v>愛知</v>
      </c>
      <c r="AJ71" s="146"/>
      <c r="AK71" s="417"/>
      <c r="AL71" s="417"/>
      <c r="AM71" s="421"/>
      <c r="AN71" s="153">
        <v>175</v>
      </c>
      <c r="AO71" s="155" t="str">
        <f>VLOOKUP(AN71,マスター!$B$3:$E$200,3,FALSE)</f>
        <v>池田まどか</v>
      </c>
      <c r="AP71" s="155" t="str">
        <f>VLOOKUP(AN71,マスター!$B$3:$E$200,2,FALSE)</f>
        <v>五将</v>
      </c>
      <c r="AQ71" s="155" t="str">
        <f t="shared" si="55"/>
        <v>o</v>
      </c>
      <c r="AR71" s="155" t="str">
        <f>IF(AN71&lt;AK67*10,"エラー",IF(AN71&gt;AK67*10+9,"エラー","o"))</f>
        <v>o</v>
      </c>
      <c r="AU71" t="str">
        <f>AL72</f>
        <v>静岡</v>
      </c>
      <c r="AY71" t="str">
        <f>AL77</f>
        <v>秋田</v>
      </c>
      <c r="BB71" s="149"/>
      <c r="BE71" s="156" t="str">
        <f t="shared" si="56"/>
        <v/>
      </c>
      <c r="BF71" s="155"/>
      <c r="BG71" s="155" t="str">
        <f t="shared" si="59"/>
        <v/>
      </c>
      <c r="BH71" s="155"/>
      <c r="BI71" s="155" t="str">
        <f t="shared" si="60"/>
        <v/>
      </c>
      <c r="BJ71" s="155"/>
      <c r="BK71">
        <f t="shared" si="61"/>
        <v>6291265</v>
      </c>
    </row>
    <row r="72" spans="1:65">
      <c r="A72" s="417">
        <f>VLOOKUP(C72,マスター!$K:$M,2,FALSE)</f>
        <v>2</v>
      </c>
      <c r="B72" s="417" t="str">
        <f>VLOOKUP(C72,マスター!$K:$M,3,FALSE)</f>
        <v>秋田</v>
      </c>
      <c r="C72" s="426" t="s">
        <v>502</v>
      </c>
      <c r="D72" s="153">
        <v>23</v>
      </c>
      <c r="E72" s="159" t="str">
        <f>VLOOKUP(D72,マスター!$B$3:$E$200,3,FALSE)</f>
        <v>髙杉　実桜</v>
      </c>
      <c r="F72" s="159" t="str">
        <f>VLOOKUP(D72,マスター!$B$3:$E$200,2,FALSE)</f>
        <v>三将</v>
      </c>
      <c r="G72" s="155" t="str">
        <f t="shared" si="57"/>
        <v>o</v>
      </c>
      <c r="H72" s="155" t="str">
        <f>IF(D72&lt;A72*10,"エラー",IF(D72&gt;A72*10+9,"エラー","o"))</f>
        <v>o</v>
      </c>
      <c r="K72" s="155" t="str">
        <f>F72</f>
        <v>三将</v>
      </c>
      <c r="L72" s="155" t="str">
        <f>E72</f>
        <v>髙杉　実桜</v>
      </c>
      <c r="M72" s="120"/>
      <c r="N72" s="120">
        <v>2</v>
      </c>
      <c r="O72" s="155" t="str">
        <f t="shared" ref="O72:P76" si="62">E77</f>
        <v>山本　果歩</v>
      </c>
      <c r="P72" s="155" t="str">
        <f t="shared" si="62"/>
        <v>四将</v>
      </c>
      <c r="R72" s="143"/>
      <c r="S72" s="417">
        <f>VLOOKUP(U72,マスター!$K:$M,2,FALSE)</f>
        <v>16</v>
      </c>
      <c r="T72" s="417" t="str">
        <f>VLOOKUP(U72,マスター!$K:$M,3,FALSE)</f>
        <v>静岡</v>
      </c>
      <c r="U72" s="426" t="s">
        <v>365</v>
      </c>
      <c r="V72" s="153">
        <v>166</v>
      </c>
      <c r="W72" s="159" t="str">
        <f>VLOOKUP(V72,マスター!$B$3:$E$200,3,FALSE)</f>
        <v>筧　智恵理</v>
      </c>
      <c r="X72" s="159" t="str">
        <f>VLOOKUP(V72,マスター!$B$3:$E$200,2,FALSE)</f>
        <v>六将</v>
      </c>
      <c r="Y72" s="155" t="str">
        <f t="shared" si="58"/>
        <v>o</v>
      </c>
      <c r="Z72" s="155" t="str">
        <f>IF(V72&lt;S72*10,"エラー",IF(V72&gt;S72*10+9,"エラー","o"))</f>
        <v>o</v>
      </c>
      <c r="AC72" s="155" t="str">
        <f>X72</f>
        <v>六将</v>
      </c>
      <c r="AD72" s="155" t="str">
        <f>W72</f>
        <v>筧　智恵理</v>
      </c>
      <c r="AE72" s="120">
        <v>11</v>
      </c>
      <c r="AF72" s="120"/>
      <c r="AG72" s="155" t="str">
        <f t="shared" ref="AG72:AH76" si="63">W77</f>
        <v>山本　果歩</v>
      </c>
      <c r="AH72" s="155" t="str">
        <f t="shared" si="63"/>
        <v>四将</v>
      </c>
      <c r="AJ72" s="146"/>
      <c r="AK72" s="417">
        <f>VLOOKUP(AM72,マスター!$K:$M,2,FALSE)</f>
        <v>16</v>
      </c>
      <c r="AL72" s="417" t="str">
        <f>VLOOKUP(AM72,マスター!$K:$M,3,FALSE)</f>
        <v>静岡</v>
      </c>
      <c r="AM72" s="426" t="s">
        <v>365</v>
      </c>
      <c r="AN72" s="153">
        <v>164</v>
      </c>
      <c r="AO72" s="159" t="str">
        <f>VLOOKUP(AN72,マスター!$B$3:$E$200,3,FALSE)</f>
        <v>濱田　美怜</v>
      </c>
      <c r="AP72" s="159" t="str">
        <f>VLOOKUP(AN72,マスター!$B$3:$E$200,2,FALSE)</f>
        <v>四将</v>
      </c>
      <c r="AQ72" s="155" t="str">
        <f t="shared" si="55"/>
        <v>o</v>
      </c>
      <c r="AR72" s="155" t="str">
        <f>IF(AN72&lt;AK72*10,"エラー",IF(AN72&gt;AK72*10+9,"エラー","o"))</f>
        <v>o</v>
      </c>
      <c r="AU72" s="155" t="str">
        <f>AP72</f>
        <v>四将</v>
      </c>
      <c r="AV72" s="155" t="str">
        <f>AO72</f>
        <v>濱田　美怜</v>
      </c>
      <c r="AW72" s="120">
        <v>15</v>
      </c>
      <c r="AX72" s="120"/>
      <c r="AY72" s="155" t="str">
        <f t="shared" ref="AY72:AZ76" si="64">AO77</f>
        <v>小笠原惇泰</v>
      </c>
      <c r="AZ72" s="155" t="str">
        <f t="shared" si="64"/>
        <v>副将</v>
      </c>
      <c r="BB72" s="149"/>
      <c r="BE72" s="156" t="str">
        <f>IF(M72&gt;0,L72,IF(N72&gt;0,O72,""))</f>
        <v>山本　果歩</v>
      </c>
      <c r="BF72" s="155"/>
      <c r="BG72" s="155" t="str">
        <f t="shared" si="59"/>
        <v>筧　智恵理</v>
      </c>
      <c r="BH72" s="155"/>
      <c r="BI72" s="155" t="str">
        <f t="shared" si="60"/>
        <v>濱田　美怜</v>
      </c>
      <c r="BJ72" s="155"/>
      <c r="BK72">
        <f t="shared" si="61"/>
        <v>1</v>
      </c>
    </row>
    <row r="73" spans="1:65">
      <c r="A73" s="417"/>
      <c r="B73" s="417"/>
      <c r="C73" s="427"/>
      <c r="D73" s="153">
        <v>21</v>
      </c>
      <c r="E73" s="159" t="str">
        <f>VLOOKUP(D73,マスター!$B$3:$E$200,3,FALSE)</f>
        <v>髙杉　響弥</v>
      </c>
      <c r="F73" s="159" t="str">
        <f>VLOOKUP(D73,マスター!$B$3:$E$200,2,FALSE)</f>
        <v>主将</v>
      </c>
      <c r="G73" s="155" t="str">
        <f t="shared" si="57"/>
        <v>o</v>
      </c>
      <c r="H73" s="155" t="str">
        <f>IF(D73&lt;A72*10,"エラー",IF(D73&gt;A72*10+9,"エラー","o"))</f>
        <v>o</v>
      </c>
      <c r="K73" s="155" t="str">
        <f t="shared" ref="K73:K74" si="65">F73</f>
        <v>主将</v>
      </c>
      <c r="L73" s="155" t="str">
        <f>E73</f>
        <v>髙杉　響弥</v>
      </c>
      <c r="M73" s="120"/>
      <c r="N73" s="120">
        <v>12</v>
      </c>
      <c r="O73" s="155" t="str">
        <f t="shared" si="62"/>
        <v>渡邉智莉子</v>
      </c>
      <c r="P73" s="155" t="str">
        <f t="shared" si="62"/>
        <v>主将</v>
      </c>
      <c r="R73" s="143"/>
      <c r="S73" s="417"/>
      <c r="T73" s="417"/>
      <c r="U73" s="427"/>
      <c r="V73" s="153">
        <v>162</v>
      </c>
      <c r="W73" s="159" t="str">
        <f>VLOOKUP(V73,マスター!$B$3:$E$200,3,FALSE)</f>
        <v>木脇　寧祐</v>
      </c>
      <c r="X73" s="159" t="str">
        <f>VLOOKUP(V73,マスター!$B$3:$E$200,2,FALSE)</f>
        <v>副将</v>
      </c>
      <c r="Y73" s="155" t="str">
        <f t="shared" si="58"/>
        <v>o</v>
      </c>
      <c r="Z73" s="155" t="str">
        <f>IF(V73&lt;S72*10,"エラー",IF(V73&gt;S72*10+9,"エラー","o"))</f>
        <v>o</v>
      </c>
      <c r="AC73" s="155" t="str">
        <f t="shared" ref="AC73:AC76" si="66">X73</f>
        <v>副将</v>
      </c>
      <c r="AD73" s="155" t="str">
        <f>W73</f>
        <v>木脇　寧祐</v>
      </c>
      <c r="AE73" s="120"/>
      <c r="AF73" s="120">
        <v>5</v>
      </c>
      <c r="AG73" s="155" t="str">
        <f t="shared" si="63"/>
        <v>渡邉智莉子</v>
      </c>
      <c r="AH73" s="155" t="str">
        <f t="shared" si="63"/>
        <v>主将</v>
      </c>
      <c r="AJ73" s="146"/>
      <c r="AK73" s="417"/>
      <c r="AL73" s="417"/>
      <c r="AM73" s="427"/>
      <c r="AN73" s="153">
        <v>166</v>
      </c>
      <c r="AO73" s="159" t="str">
        <f>VLOOKUP(AN73,マスター!$B$3:$E$200,3,FALSE)</f>
        <v>筧　智恵理</v>
      </c>
      <c r="AP73" s="159" t="str">
        <f>VLOOKUP(AN73,マスター!$B$3:$E$200,2,FALSE)</f>
        <v>六将</v>
      </c>
      <c r="AQ73" s="155" t="str">
        <f t="shared" si="55"/>
        <v>o</v>
      </c>
      <c r="AR73" s="155" t="str">
        <f>IF(AN73&lt;AK72*10,"エラー",IF(AN73&gt;AK72*10+9,"エラー","o"))</f>
        <v>o</v>
      </c>
      <c r="AU73" s="155" t="str">
        <f t="shared" ref="AU73:AU76" si="67">AP73</f>
        <v>六将</v>
      </c>
      <c r="AV73" s="155" t="str">
        <f>AO73</f>
        <v>筧　智恵理</v>
      </c>
      <c r="AW73" s="120">
        <v>8</v>
      </c>
      <c r="AX73" s="120"/>
      <c r="AY73" s="155" t="str">
        <f t="shared" si="64"/>
        <v>髙杉　実桜</v>
      </c>
      <c r="AZ73" s="155" t="str">
        <f t="shared" si="64"/>
        <v>三将</v>
      </c>
      <c r="BB73" s="149"/>
      <c r="BE73" s="156" t="str">
        <f t="shared" ref="BE73:BE132" si="68">IF(M73&gt;0,L73,IF(N73&gt;0,O73,""))</f>
        <v>渡邉智莉子</v>
      </c>
      <c r="BF73" s="155"/>
      <c r="BG73" s="155" t="str">
        <f t="shared" si="59"/>
        <v>渡邉智莉子</v>
      </c>
      <c r="BH73" s="155"/>
      <c r="BI73" s="155" t="str">
        <f t="shared" si="60"/>
        <v>筧　智恵理</v>
      </c>
      <c r="BJ73" s="155"/>
      <c r="BK73">
        <f t="shared" si="61"/>
        <v>2</v>
      </c>
    </row>
    <row r="74" spans="1:65">
      <c r="A74" s="417"/>
      <c r="B74" s="417"/>
      <c r="C74" s="427"/>
      <c r="D74" s="153">
        <v>22</v>
      </c>
      <c r="E74" s="159" t="str">
        <f>VLOOKUP(D74,マスター!$B$3:$E$200,3,FALSE)</f>
        <v>小笠原惇泰</v>
      </c>
      <c r="F74" s="159" t="str">
        <f>VLOOKUP(D74,マスター!$B$3:$E$200,2,FALSE)</f>
        <v>副将</v>
      </c>
      <c r="G74" s="155" t="str">
        <f t="shared" si="57"/>
        <v>o</v>
      </c>
      <c r="H74" s="155" t="str">
        <f>IF(D74&lt;A72*10,"エラー",IF(D74&gt;A72*10+9,"エラー","o"))</f>
        <v>o</v>
      </c>
      <c r="K74" s="155" t="str">
        <f t="shared" si="65"/>
        <v>副将</v>
      </c>
      <c r="L74" s="155" t="str">
        <f>E74</f>
        <v>小笠原惇泰</v>
      </c>
      <c r="M74" s="120"/>
      <c r="N74" s="120">
        <v>13</v>
      </c>
      <c r="O74" s="155" t="str">
        <f t="shared" si="62"/>
        <v>伊藤あかり</v>
      </c>
      <c r="P74" s="155" t="str">
        <f t="shared" si="62"/>
        <v>副将</v>
      </c>
      <c r="R74" s="143"/>
      <c r="S74" s="417"/>
      <c r="T74" s="417"/>
      <c r="U74" s="427"/>
      <c r="V74" s="153">
        <v>164</v>
      </c>
      <c r="W74" s="159" t="str">
        <f>VLOOKUP(V74,マスター!$B$3:$E$200,3,FALSE)</f>
        <v>濱田　美怜</v>
      </c>
      <c r="X74" s="159" t="str">
        <f>VLOOKUP(V74,マスター!$B$3:$E$200,2,FALSE)</f>
        <v>四将</v>
      </c>
      <c r="Y74" s="155" t="str">
        <f t="shared" si="58"/>
        <v>o</v>
      </c>
      <c r="Z74" s="155" t="str">
        <f>IF(V74&lt;S72*10,"エラー",IF(V74&gt;S72*10+9,"エラー","o"))</f>
        <v>o</v>
      </c>
      <c r="AC74" s="155" t="str">
        <f t="shared" si="66"/>
        <v>四将</v>
      </c>
      <c r="AD74" s="155" t="str">
        <f>W74</f>
        <v>濱田　美怜</v>
      </c>
      <c r="AE74" s="120">
        <v>13</v>
      </c>
      <c r="AF74" s="120"/>
      <c r="AG74" s="155" t="str">
        <f t="shared" si="63"/>
        <v>池田まどか</v>
      </c>
      <c r="AH74" s="155" t="str">
        <f t="shared" si="63"/>
        <v>五将</v>
      </c>
      <c r="AJ74" s="146"/>
      <c r="AK74" s="417"/>
      <c r="AL74" s="417"/>
      <c r="AM74" s="427"/>
      <c r="AN74" s="153">
        <v>167</v>
      </c>
      <c r="AO74" s="159" t="str">
        <f>VLOOKUP(AN74,マスター!$B$3:$E$200,3,FALSE)</f>
        <v>白井　美羽</v>
      </c>
      <c r="AP74" s="159" t="str">
        <f>VLOOKUP(AN74,マスター!$B$3:$E$200,2,FALSE)</f>
        <v>七将</v>
      </c>
      <c r="AQ74" s="155" t="str">
        <f t="shared" si="55"/>
        <v>o</v>
      </c>
      <c r="AR74" s="155" t="str">
        <f>IF(AN74&lt;AK72*10,"エラー",IF(AN74&gt;AK72*10+9,"エラー","o"))</f>
        <v>o</v>
      </c>
      <c r="AU74" s="155" t="str">
        <f t="shared" si="67"/>
        <v>七将</v>
      </c>
      <c r="AV74" s="155" t="str">
        <f>AO74</f>
        <v>白井　美羽</v>
      </c>
      <c r="AW74" s="120">
        <v>2</v>
      </c>
      <c r="AX74" s="120"/>
      <c r="AY74" s="155" t="str">
        <f t="shared" si="64"/>
        <v>髙杉　響弥</v>
      </c>
      <c r="AZ74" s="155" t="str">
        <f t="shared" si="64"/>
        <v>主将</v>
      </c>
      <c r="BB74" s="149"/>
      <c r="BE74" s="156" t="str">
        <f t="shared" si="68"/>
        <v>伊藤あかり</v>
      </c>
      <c r="BF74" s="155"/>
      <c r="BG74" s="155" t="str">
        <f t="shared" si="59"/>
        <v>濱田　美怜</v>
      </c>
      <c r="BH74" s="155"/>
      <c r="BI74" s="155" t="str">
        <f t="shared" si="60"/>
        <v>白井　美羽</v>
      </c>
      <c r="BJ74" s="155"/>
      <c r="BK74">
        <f t="shared" si="61"/>
        <v>3</v>
      </c>
    </row>
    <row r="75" spans="1:65">
      <c r="A75" s="417"/>
      <c r="B75" s="417"/>
      <c r="C75" s="427"/>
      <c r="D75" s="153"/>
      <c r="E75" s="159" t="e">
        <f>VLOOKUP(D75,マスター!$B$3:$E$200,3,FALSE)</f>
        <v>#N/A</v>
      </c>
      <c r="F75" s="159" t="e">
        <f>VLOOKUP(D75,マスター!$B$3:$E$200,2,FALSE)</f>
        <v>#N/A</v>
      </c>
      <c r="G75" s="155" t="str">
        <f t="shared" si="57"/>
        <v>o</v>
      </c>
      <c r="H75" s="155" t="str">
        <f>IF(D75&lt;A72*10,"エラー",IF(D75&gt;A72*10+9,"エラー","o"))</f>
        <v>エラー</v>
      </c>
      <c r="K75" s="155" t="s">
        <v>499</v>
      </c>
      <c r="L75" s="155" t="s">
        <v>499</v>
      </c>
      <c r="M75" s="120"/>
      <c r="N75" s="120">
        <v>25</v>
      </c>
      <c r="O75" s="155" t="str">
        <f t="shared" si="62"/>
        <v>池田まどか</v>
      </c>
      <c r="P75" s="155" t="str">
        <f t="shared" si="62"/>
        <v>五将</v>
      </c>
      <c r="R75" s="143"/>
      <c r="S75" s="417"/>
      <c r="T75" s="417"/>
      <c r="U75" s="427"/>
      <c r="V75" s="153">
        <v>165</v>
      </c>
      <c r="W75" s="159" t="str">
        <f>VLOOKUP(V75,マスター!$B$3:$E$200,3,FALSE)</f>
        <v>佐々木深結</v>
      </c>
      <c r="X75" s="159" t="str">
        <f>VLOOKUP(V75,マスター!$B$3:$E$200,2,FALSE)</f>
        <v>五将</v>
      </c>
      <c r="Y75" s="155" t="str">
        <f t="shared" si="58"/>
        <v>o</v>
      </c>
      <c r="Z75" s="155" t="str">
        <f>IF(V75&lt;S72*10,"エラー",IF(V75&gt;S72*10+9,"エラー","o"))</f>
        <v>o</v>
      </c>
      <c r="AC75" s="155" t="str">
        <f t="shared" si="66"/>
        <v>五将</v>
      </c>
      <c r="AD75" s="155" t="str">
        <f>W75</f>
        <v>佐々木深結</v>
      </c>
      <c r="AE75" s="120">
        <v>5</v>
      </c>
      <c r="AF75" s="120"/>
      <c r="AG75" s="155" t="str">
        <f t="shared" si="63"/>
        <v>岡本　晴実</v>
      </c>
      <c r="AH75" s="155" t="str">
        <f t="shared" si="63"/>
        <v>三将</v>
      </c>
      <c r="AJ75" s="146"/>
      <c r="AK75" s="417"/>
      <c r="AL75" s="417"/>
      <c r="AM75" s="427"/>
      <c r="AN75" s="153">
        <v>165</v>
      </c>
      <c r="AO75" s="159" t="str">
        <f>VLOOKUP(AN75,マスター!$B$3:$E$200,3,FALSE)</f>
        <v>佐々木深結</v>
      </c>
      <c r="AP75" s="159" t="str">
        <f>VLOOKUP(AN75,マスター!$B$3:$E$200,2,FALSE)</f>
        <v>五将</v>
      </c>
      <c r="AQ75" s="155" t="str">
        <f t="shared" si="55"/>
        <v>o</v>
      </c>
      <c r="AR75" s="155" t="str">
        <f>IF(AN75&lt;AK72*10,"エラー",IF(AN75&gt;AK72*10+9,"エラー","o"))</f>
        <v>o</v>
      </c>
      <c r="AU75" s="155" t="str">
        <f t="shared" si="67"/>
        <v>五将</v>
      </c>
      <c r="AV75" s="155" t="str">
        <f>AO75</f>
        <v>佐々木深結</v>
      </c>
      <c r="AW75" s="120">
        <v>50</v>
      </c>
      <c r="AX75" s="120"/>
      <c r="AY75" s="155" t="str">
        <f t="shared" si="64"/>
        <v>-</v>
      </c>
      <c r="AZ75" s="155" t="str">
        <f t="shared" si="64"/>
        <v>-</v>
      </c>
      <c r="BB75" s="149"/>
      <c r="BE75" s="156" t="str">
        <f t="shared" si="68"/>
        <v>池田まどか</v>
      </c>
      <c r="BF75" s="155"/>
      <c r="BG75" s="155" t="str">
        <f t="shared" si="59"/>
        <v>佐々木深結</v>
      </c>
      <c r="BH75" s="155"/>
      <c r="BI75" s="155" t="str">
        <f t="shared" si="60"/>
        <v>佐々木深結</v>
      </c>
      <c r="BJ75" s="155"/>
      <c r="BK75">
        <f t="shared" si="61"/>
        <v>1</v>
      </c>
    </row>
    <row r="76" spans="1:65">
      <c r="A76" s="417"/>
      <c r="B76" s="417"/>
      <c r="C76" s="427"/>
      <c r="D76" s="153"/>
      <c r="E76" s="159" t="e">
        <f>VLOOKUP(D76,マスター!$B$3:$E$200,3,FALSE)</f>
        <v>#N/A</v>
      </c>
      <c r="F76" s="159" t="e">
        <f>VLOOKUP(D76,マスター!$B$3:$E$200,2,FALSE)</f>
        <v>#N/A</v>
      </c>
      <c r="G76" s="155" t="str">
        <f t="shared" si="57"/>
        <v>o</v>
      </c>
      <c r="H76" s="155" t="str">
        <f>IF(D76&lt;A72*10,"エラー",IF(D76&gt;A72*10+9,"エラー","o"))</f>
        <v>エラー</v>
      </c>
      <c r="K76" s="155" t="s">
        <v>499</v>
      </c>
      <c r="L76" s="155" t="s">
        <v>499</v>
      </c>
      <c r="M76" s="120"/>
      <c r="N76" s="120">
        <v>25</v>
      </c>
      <c r="O76" s="155" t="str">
        <f t="shared" si="62"/>
        <v>岡本　晴実</v>
      </c>
      <c r="P76" s="155" t="str">
        <f t="shared" si="62"/>
        <v>三将</v>
      </c>
      <c r="R76" s="143"/>
      <c r="S76" s="417"/>
      <c r="T76" s="417"/>
      <c r="U76" s="427"/>
      <c r="V76" s="153">
        <v>161</v>
      </c>
      <c r="W76" s="159" t="str">
        <f>VLOOKUP(V76,マスター!$B$3:$E$200,3,FALSE)</f>
        <v>鈴木　愛梨</v>
      </c>
      <c r="X76" s="159" t="str">
        <f>VLOOKUP(V76,マスター!$B$3:$E$200,2,FALSE)</f>
        <v>主将</v>
      </c>
      <c r="Y76" s="155" t="str">
        <f t="shared" si="58"/>
        <v>o</v>
      </c>
      <c r="Z76" s="155" t="str">
        <f>IF(V76&lt;S72*10,"エラー",IF(V76&gt;S72*10+9,"エラー","o"))</f>
        <v>o</v>
      </c>
      <c r="AC76" s="155" t="str">
        <f t="shared" si="66"/>
        <v>主将</v>
      </c>
      <c r="AD76" s="155" t="str">
        <f>W76</f>
        <v>鈴木　愛梨</v>
      </c>
      <c r="AE76" s="120"/>
      <c r="AF76" s="120">
        <v>2</v>
      </c>
      <c r="AG76" s="155" t="str">
        <f t="shared" si="63"/>
        <v>伊藤あかり</v>
      </c>
      <c r="AH76" s="155" t="str">
        <f t="shared" si="63"/>
        <v>副将</v>
      </c>
      <c r="AJ76" s="146"/>
      <c r="AK76" s="417"/>
      <c r="AL76" s="417"/>
      <c r="AM76" s="427"/>
      <c r="AN76" s="153">
        <v>162</v>
      </c>
      <c r="AO76" s="159" t="str">
        <f>VLOOKUP(AN76,マスター!$B$3:$E$200,3,FALSE)</f>
        <v>木脇　寧祐</v>
      </c>
      <c r="AP76" s="159" t="str">
        <f>VLOOKUP(AN76,マスター!$B$3:$E$200,2,FALSE)</f>
        <v>副将</v>
      </c>
      <c r="AQ76" s="155" t="str">
        <f t="shared" si="55"/>
        <v>o</v>
      </c>
      <c r="AR76" s="155" t="str">
        <f>IF(AN76&lt;AK72*10,"エラー",IF(AN76&gt;AK72*10+9,"エラー","o"))</f>
        <v>o</v>
      </c>
      <c r="AU76" s="155" t="str">
        <f t="shared" si="67"/>
        <v>副将</v>
      </c>
      <c r="AV76" s="155" t="str">
        <f>AO76</f>
        <v>木脇　寧祐</v>
      </c>
      <c r="AW76" s="120">
        <v>50</v>
      </c>
      <c r="AX76" s="120"/>
      <c r="AY76" s="155" t="str">
        <f t="shared" si="64"/>
        <v>-</v>
      </c>
      <c r="AZ76" s="155" t="str">
        <f t="shared" si="64"/>
        <v>-</v>
      </c>
      <c r="BB76" s="149"/>
      <c r="BE76" s="156" t="str">
        <f t="shared" si="68"/>
        <v>岡本　晴実</v>
      </c>
      <c r="BF76" s="155"/>
      <c r="BG76" s="155" t="str">
        <f t="shared" si="59"/>
        <v>伊藤あかり</v>
      </c>
      <c r="BH76" s="155"/>
      <c r="BI76" s="155" t="str">
        <f t="shared" si="60"/>
        <v>木脇　寧祐</v>
      </c>
      <c r="BJ76" s="155"/>
      <c r="BK76">
        <f t="shared" si="61"/>
        <v>1</v>
      </c>
    </row>
    <row r="77" spans="1:65">
      <c r="A77" s="417">
        <f>VLOOKUP(C77,マスター!$K:$M,2,FALSE)</f>
        <v>17</v>
      </c>
      <c r="B77" s="417" t="str">
        <f>VLOOKUP(C77,マスター!$K:$M,3,FALSE)</f>
        <v>愛知</v>
      </c>
      <c r="C77" s="420" t="s">
        <v>503</v>
      </c>
      <c r="D77" s="153">
        <v>174</v>
      </c>
      <c r="E77" s="155" t="str">
        <f>VLOOKUP(D77,マスター!$B$3:$E$200,3,FALSE)</f>
        <v>山本　果歩</v>
      </c>
      <c r="F77" s="155" t="str">
        <f>VLOOKUP(D77,マスター!$B$3:$E$200,2,FALSE)</f>
        <v>四将</v>
      </c>
      <c r="G77" s="155" t="str">
        <f t="shared" si="57"/>
        <v>o</v>
      </c>
      <c r="H77" s="155" t="str">
        <f>IF(D77&lt;A77*10,"エラー",IF(D77&gt;A77*10+9,"エラー","o"))</f>
        <v>o</v>
      </c>
      <c r="R77" s="143"/>
      <c r="S77" s="417">
        <f>VLOOKUP(U77,マスター!$K:$M,2,FALSE)</f>
        <v>17</v>
      </c>
      <c r="T77" s="417" t="str">
        <f>VLOOKUP(U77,マスター!$K:$M,3,FALSE)</f>
        <v>愛知</v>
      </c>
      <c r="U77" s="420" t="s">
        <v>503</v>
      </c>
      <c r="V77" s="153">
        <v>174</v>
      </c>
      <c r="W77" s="155" t="str">
        <f>VLOOKUP(V77,マスター!$B$3:$E$200,3,FALSE)</f>
        <v>山本　果歩</v>
      </c>
      <c r="X77" s="155" t="str">
        <f>VLOOKUP(V77,マスター!$B$3:$E$200,2,FALSE)</f>
        <v>四将</v>
      </c>
      <c r="Y77" s="155" t="str">
        <f t="shared" si="58"/>
        <v>o</v>
      </c>
      <c r="Z77" s="155" t="str">
        <f>IF(V77&lt;S77*10,"エラー",IF(V77&gt;S77*10+9,"エラー","o"))</f>
        <v>o</v>
      </c>
      <c r="AJ77" s="146"/>
      <c r="AK77" s="417">
        <f>VLOOKUP(AM77,マスター!$K:$M,2,FALSE)</f>
        <v>2</v>
      </c>
      <c r="AL77" s="417" t="str">
        <f>VLOOKUP(AM77,マスター!$K:$M,3,FALSE)</f>
        <v>秋田</v>
      </c>
      <c r="AM77" s="420" t="s">
        <v>502</v>
      </c>
      <c r="AN77" s="153">
        <v>22</v>
      </c>
      <c r="AO77" s="155" t="str">
        <f>VLOOKUP(AN77,マスター!$B$3:$E$200,3,FALSE)</f>
        <v>小笠原惇泰</v>
      </c>
      <c r="AP77" s="155" t="str">
        <f>VLOOKUP(AN77,マスター!$B$3:$E$200,2,FALSE)</f>
        <v>副将</v>
      </c>
      <c r="AQ77" s="155" t="str">
        <f t="shared" si="55"/>
        <v>o</v>
      </c>
      <c r="AR77" s="155" t="str">
        <f>IF(AN77&lt;AK77*10,"エラー",IF(AN77&gt;AK77*10+9,"エラー","o"))</f>
        <v>o</v>
      </c>
      <c r="BB77" s="149"/>
      <c r="BE77" s="156" t="str">
        <f t="shared" si="68"/>
        <v/>
      </c>
      <c r="BF77" s="155"/>
      <c r="BG77" s="155" t="str">
        <f t="shared" si="59"/>
        <v/>
      </c>
      <c r="BH77" s="155"/>
      <c r="BI77" s="155" t="str">
        <f t="shared" si="60"/>
        <v/>
      </c>
      <c r="BJ77" s="155"/>
      <c r="BK77">
        <f t="shared" si="61"/>
        <v>6291265</v>
      </c>
      <c r="BM77" s="155" t="str">
        <f t="shared" ref="BM77:BM81" si="69">IF(BK77=3,BE77,"")</f>
        <v/>
      </c>
    </row>
    <row r="78" spans="1:65">
      <c r="A78" s="417"/>
      <c r="B78" s="417"/>
      <c r="C78" s="420"/>
      <c r="D78" s="153">
        <v>171</v>
      </c>
      <c r="E78" s="155" t="str">
        <f>VLOOKUP(D78,マスター!$B$3:$E$200,3,FALSE)</f>
        <v>渡邉智莉子</v>
      </c>
      <c r="F78" s="155" t="str">
        <f>VLOOKUP(D78,マスター!$B$3:$E$200,2,FALSE)</f>
        <v>主将</v>
      </c>
      <c r="G78" s="155" t="str">
        <f t="shared" si="57"/>
        <v>o</v>
      </c>
      <c r="H78" s="155" t="str">
        <f>IF(D78&lt;A77*10,"エラー",IF(D78&gt;A77*10+9,"エラー","o"))</f>
        <v>o</v>
      </c>
      <c r="R78" s="143"/>
      <c r="S78" s="417"/>
      <c r="T78" s="417"/>
      <c r="U78" s="420"/>
      <c r="V78" s="153">
        <v>171</v>
      </c>
      <c r="W78" s="155" t="str">
        <f>VLOOKUP(V78,マスター!$B$3:$E$200,3,FALSE)</f>
        <v>渡邉智莉子</v>
      </c>
      <c r="X78" s="155" t="str">
        <f>VLOOKUP(V78,マスター!$B$3:$E$200,2,FALSE)</f>
        <v>主将</v>
      </c>
      <c r="Y78" s="155" t="str">
        <f t="shared" si="58"/>
        <v>o</v>
      </c>
      <c r="Z78" s="155" t="str">
        <f>IF(V78&lt;S77*10,"エラー",IF(V78&gt;S77*10+9,"エラー","o"))</f>
        <v>o</v>
      </c>
      <c r="AJ78" s="146"/>
      <c r="AK78" s="417"/>
      <c r="AL78" s="417"/>
      <c r="AM78" s="420"/>
      <c r="AN78" s="153">
        <v>23</v>
      </c>
      <c r="AO78" s="155" t="str">
        <f>VLOOKUP(AN78,マスター!$B$3:$E$200,3,FALSE)</f>
        <v>髙杉　実桜</v>
      </c>
      <c r="AP78" s="155" t="str">
        <f>VLOOKUP(AN78,マスター!$B$3:$E$200,2,FALSE)</f>
        <v>三将</v>
      </c>
      <c r="AQ78" s="155" t="str">
        <f t="shared" si="55"/>
        <v>o</v>
      </c>
      <c r="AR78" s="155" t="str">
        <f>IF(AN78&lt;AK77*10,"エラー",IF(AN78&gt;AK77*10+9,"エラー","o"))</f>
        <v>o</v>
      </c>
      <c r="BB78" s="149"/>
      <c r="BE78" s="156" t="str">
        <f t="shared" si="68"/>
        <v/>
      </c>
      <c r="BF78" s="155"/>
      <c r="BG78" s="155" t="str">
        <f t="shared" si="59"/>
        <v/>
      </c>
      <c r="BH78" s="155"/>
      <c r="BI78" s="155" t="str">
        <f t="shared" si="60"/>
        <v/>
      </c>
      <c r="BJ78" s="155"/>
      <c r="BK78">
        <f t="shared" si="61"/>
        <v>6291265</v>
      </c>
      <c r="BM78" s="155" t="str">
        <f t="shared" si="69"/>
        <v/>
      </c>
    </row>
    <row r="79" spans="1:65">
      <c r="A79" s="417"/>
      <c r="B79" s="417"/>
      <c r="C79" s="420"/>
      <c r="D79" s="153">
        <v>172</v>
      </c>
      <c r="E79" s="155" t="str">
        <f>VLOOKUP(D79,マスター!$B$3:$E$200,3,FALSE)</f>
        <v>伊藤あかり</v>
      </c>
      <c r="F79" s="155" t="str">
        <f>VLOOKUP(D79,マスター!$B$3:$E$200,2,FALSE)</f>
        <v>副将</v>
      </c>
      <c r="G79" s="155" t="str">
        <f t="shared" si="57"/>
        <v>o</v>
      </c>
      <c r="H79" s="155" t="str">
        <f>IF(D79&lt;A77*10,"エラー",IF(D79&gt;A77*10+9,"エラー","o"))</f>
        <v>o</v>
      </c>
      <c r="R79" s="143"/>
      <c r="S79" s="417"/>
      <c r="T79" s="417"/>
      <c r="U79" s="420"/>
      <c r="V79" s="153">
        <v>175</v>
      </c>
      <c r="W79" s="155" t="str">
        <f>VLOOKUP(V79,マスター!$B$3:$E$200,3,FALSE)</f>
        <v>池田まどか</v>
      </c>
      <c r="X79" s="155" t="str">
        <f>VLOOKUP(V79,マスター!$B$3:$E$200,2,FALSE)</f>
        <v>五将</v>
      </c>
      <c r="Y79" s="155" t="str">
        <f t="shared" si="58"/>
        <v>o</v>
      </c>
      <c r="Z79" s="155" t="str">
        <f>IF(V79&lt;S77*10,"エラー",IF(V79&gt;S77*10+9,"エラー","o"))</f>
        <v>o</v>
      </c>
      <c r="AJ79" s="146"/>
      <c r="AK79" s="417"/>
      <c r="AL79" s="417"/>
      <c r="AM79" s="420"/>
      <c r="AN79" s="153">
        <v>21</v>
      </c>
      <c r="AO79" s="155" t="str">
        <f>VLOOKUP(AN79,マスター!$B$3:$E$200,3,FALSE)</f>
        <v>髙杉　響弥</v>
      </c>
      <c r="AP79" s="155" t="str">
        <f>VLOOKUP(AN79,マスター!$B$3:$E$200,2,FALSE)</f>
        <v>主将</v>
      </c>
      <c r="AQ79" s="155" t="str">
        <f t="shared" si="55"/>
        <v>o</v>
      </c>
      <c r="AR79" s="155" t="str">
        <f>IF(AN79&lt;AK77*10,"エラー",IF(AN79&gt;AK77*10+9,"エラー","o"))</f>
        <v>o</v>
      </c>
      <c r="BB79" s="149"/>
      <c r="BE79" s="156" t="str">
        <f t="shared" si="68"/>
        <v/>
      </c>
      <c r="BF79" s="155"/>
      <c r="BG79" s="155" t="str">
        <f t="shared" si="59"/>
        <v/>
      </c>
      <c r="BH79" s="155"/>
      <c r="BI79" s="155" t="str">
        <f t="shared" si="60"/>
        <v/>
      </c>
      <c r="BJ79" s="155"/>
      <c r="BK79">
        <f t="shared" si="61"/>
        <v>6291265</v>
      </c>
      <c r="BM79" s="155" t="str">
        <f t="shared" si="69"/>
        <v/>
      </c>
    </row>
    <row r="80" spans="1:65">
      <c r="A80" s="417"/>
      <c r="B80" s="417"/>
      <c r="C80" s="420"/>
      <c r="D80" s="153">
        <v>175</v>
      </c>
      <c r="E80" s="155" t="str">
        <f>VLOOKUP(D80,マスター!$B$3:$E$200,3,FALSE)</f>
        <v>池田まどか</v>
      </c>
      <c r="F80" s="155" t="str">
        <f>VLOOKUP(D80,マスター!$B$3:$E$200,2,FALSE)</f>
        <v>五将</v>
      </c>
      <c r="G80" s="155" t="str">
        <f t="shared" si="57"/>
        <v>o</v>
      </c>
      <c r="H80" s="155" t="str">
        <f>IF(D80&lt;A77*10,"エラー",IF(D80&gt;A77*10+9,"エラー","o"))</f>
        <v>o</v>
      </c>
      <c r="R80" s="143"/>
      <c r="S80" s="417"/>
      <c r="T80" s="417"/>
      <c r="U80" s="420"/>
      <c r="V80" s="153">
        <v>173</v>
      </c>
      <c r="W80" s="155" t="str">
        <f>VLOOKUP(V80,マスター!$B$3:$E$200,3,FALSE)</f>
        <v>岡本　晴実</v>
      </c>
      <c r="X80" s="155" t="str">
        <f>VLOOKUP(V80,マスター!$B$3:$E$200,2,FALSE)</f>
        <v>三将</v>
      </c>
      <c r="Y80" s="155" t="str">
        <f t="shared" si="58"/>
        <v>o</v>
      </c>
      <c r="Z80" s="155" t="str">
        <f>IF(V80&lt;S77*10,"エラー",IF(V80&gt;S77*10+9,"エラー","o"))</f>
        <v>o</v>
      </c>
      <c r="AJ80" s="146"/>
      <c r="AK80" s="417"/>
      <c r="AL80" s="417"/>
      <c r="AM80" s="420"/>
      <c r="AN80" s="153"/>
      <c r="AO80" s="155" t="s">
        <v>499</v>
      </c>
      <c r="AP80" s="155" t="s">
        <v>499</v>
      </c>
      <c r="AQ80" s="155" t="str">
        <f t="shared" si="55"/>
        <v>o</v>
      </c>
      <c r="AR80" s="155" t="str">
        <f>IF(AN80&lt;AK77*10,"エラー",IF(AN80&gt;AK77*10+9,"エラー","o"))</f>
        <v>エラー</v>
      </c>
      <c r="BB80" s="149"/>
      <c r="BE80" s="156" t="str">
        <f t="shared" si="68"/>
        <v/>
      </c>
      <c r="BF80" s="155"/>
      <c r="BG80" s="155" t="str">
        <f t="shared" si="59"/>
        <v/>
      </c>
      <c r="BH80" s="155"/>
      <c r="BI80" s="155" t="str">
        <f t="shared" si="60"/>
        <v/>
      </c>
      <c r="BJ80" s="155"/>
      <c r="BK80">
        <f t="shared" si="61"/>
        <v>6291265</v>
      </c>
      <c r="BM80" s="155" t="str">
        <f t="shared" si="69"/>
        <v/>
      </c>
    </row>
    <row r="81" spans="1:65" ht="19" thickBot="1">
      <c r="A81" s="417"/>
      <c r="B81" s="417"/>
      <c r="C81" s="421"/>
      <c r="D81" s="153">
        <v>173</v>
      </c>
      <c r="E81" s="155" t="str">
        <f>VLOOKUP(D81,マスター!$B$3:$E$200,3,FALSE)</f>
        <v>岡本　晴実</v>
      </c>
      <c r="F81" s="155" t="str">
        <f>VLOOKUP(D81,マスター!$B$3:$E$200,2,FALSE)</f>
        <v>三将</v>
      </c>
      <c r="G81" s="155" t="str">
        <f t="shared" si="57"/>
        <v>o</v>
      </c>
      <c r="H81" s="155" t="str">
        <f>IF(D81&lt;A77*10,"エラー",IF(D81&gt;A77*10+9,"エラー","o"))</f>
        <v>o</v>
      </c>
      <c r="K81" t="str">
        <f>B82</f>
        <v>茨城</v>
      </c>
      <c r="O81" t="str">
        <f>B87</f>
        <v>宮城</v>
      </c>
      <c r="R81" s="143"/>
      <c r="S81" s="417"/>
      <c r="T81" s="417"/>
      <c r="U81" s="421"/>
      <c r="V81" s="153">
        <v>172</v>
      </c>
      <c r="W81" s="155" t="str">
        <f>VLOOKUP(V81,マスター!$B$3:$E$200,3,FALSE)</f>
        <v>伊藤あかり</v>
      </c>
      <c r="X81" s="155" t="str">
        <f>VLOOKUP(V81,マスター!$B$3:$E$200,2,FALSE)</f>
        <v>副将</v>
      </c>
      <c r="Y81" s="155" t="str">
        <f t="shared" si="58"/>
        <v>o</v>
      </c>
      <c r="Z81" s="155" t="str">
        <f>IF(V81&lt;S77*10,"エラー",IF(V81&gt;S77*10+9,"エラー","o"))</f>
        <v>o</v>
      </c>
      <c r="AC81" t="str">
        <f>T82</f>
        <v>茨城</v>
      </c>
      <c r="AG81" t="str">
        <f>T87</f>
        <v>島根</v>
      </c>
      <c r="AJ81" s="146"/>
      <c r="AK81" s="417"/>
      <c r="AL81" s="417"/>
      <c r="AM81" s="421"/>
      <c r="AN81" s="153"/>
      <c r="AO81" s="155" t="s">
        <v>499</v>
      </c>
      <c r="AP81" s="155" t="s">
        <v>499</v>
      </c>
      <c r="AQ81" s="155" t="str">
        <f t="shared" si="55"/>
        <v>o</v>
      </c>
      <c r="AR81" s="155" t="str">
        <f>IF(AN81&lt;AK77*10,"エラー",IF(AN81&gt;AK77*10+9,"エラー","o"))</f>
        <v>エラー</v>
      </c>
      <c r="AU81" t="str">
        <f>AL82</f>
        <v>宮城</v>
      </c>
      <c r="AY81" t="str">
        <f>AL87</f>
        <v>島根</v>
      </c>
      <c r="BB81" s="149"/>
      <c r="BE81" s="156" t="str">
        <f t="shared" si="68"/>
        <v/>
      </c>
      <c r="BF81" s="155"/>
      <c r="BG81" s="155" t="str">
        <f t="shared" si="59"/>
        <v/>
      </c>
      <c r="BH81" s="155"/>
      <c r="BI81" s="155" t="str">
        <f t="shared" si="60"/>
        <v/>
      </c>
      <c r="BJ81" s="155"/>
      <c r="BK81">
        <f t="shared" si="61"/>
        <v>6291265</v>
      </c>
      <c r="BM81" s="155" t="str">
        <f t="shared" si="69"/>
        <v/>
      </c>
    </row>
    <row r="82" spans="1:65">
      <c r="A82" s="417">
        <f>VLOOKUP(C82,マスター!$K:$M,2,FALSE)</f>
        <v>5</v>
      </c>
      <c r="B82" s="417" t="str">
        <f>VLOOKUP(C82,マスター!$K:$M,3,FALSE)</f>
        <v>茨城</v>
      </c>
      <c r="C82" s="428" t="s">
        <v>373</v>
      </c>
      <c r="D82" s="153">
        <v>53</v>
      </c>
      <c r="E82" s="160" t="str">
        <f>VLOOKUP(D82,マスター!$B$3:$E$200,3,FALSE)</f>
        <v>今井　優那</v>
      </c>
      <c r="F82" s="160" t="str">
        <f>VLOOKUP(D82,マスター!$B$3:$E$200,2,FALSE)</f>
        <v>三将</v>
      </c>
      <c r="G82" s="155" t="str">
        <f t="shared" si="57"/>
        <v>o</v>
      </c>
      <c r="H82" s="155" t="str">
        <f>IF(D82&lt;A82*10,"エラー",IF(D82&gt;A82*10+9,"エラー","o"))</f>
        <v>o</v>
      </c>
      <c r="K82" s="155" t="str">
        <f>F82</f>
        <v>三将</v>
      </c>
      <c r="L82" s="155" t="str">
        <f>E82</f>
        <v>今井　優那</v>
      </c>
      <c r="M82" s="120">
        <v>11</v>
      </c>
      <c r="N82" s="120"/>
      <c r="O82" s="155" t="str">
        <f t="shared" ref="O82:P86" si="70">E87</f>
        <v>小野　　遥</v>
      </c>
      <c r="P82" s="155" t="str">
        <f t="shared" si="70"/>
        <v>六将</v>
      </c>
      <c r="R82" s="143"/>
      <c r="S82" s="417">
        <f>VLOOKUP(U82,マスター!$K:$M,2,FALSE)</f>
        <v>5</v>
      </c>
      <c r="T82" s="417" t="str">
        <f>VLOOKUP(U82,マスター!$K:$M,3,FALSE)</f>
        <v>茨城</v>
      </c>
      <c r="U82" s="428" t="s">
        <v>373</v>
      </c>
      <c r="V82" s="153">
        <v>53</v>
      </c>
      <c r="W82" s="160" t="str">
        <f>VLOOKUP(V82,マスター!$B$3:$E$200,3,FALSE)</f>
        <v>今井　優那</v>
      </c>
      <c r="X82" s="160" t="str">
        <f>VLOOKUP(V82,マスター!$B$3:$E$200,2,FALSE)</f>
        <v>三将</v>
      </c>
      <c r="Y82" s="155" t="str">
        <f t="shared" si="58"/>
        <v>o</v>
      </c>
      <c r="Z82" s="155" t="str">
        <f>IF(V82&lt;S82*10,"エラー",IF(V82&gt;S82*10+9,"エラー","o"))</f>
        <v>o</v>
      </c>
      <c r="AC82" s="155" t="str">
        <f>X82</f>
        <v>三将</v>
      </c>
      <c r="AD82" s="155" t="str">
        <f>W82</f>
        <v>今井　優那</v>
      </c>
      <c r="AE82" s="120"/>
      <c r="AF82" s="120">
        <v>7</v>
      </c>
      <c r="AG82" s="155" t="str">
        <f t="shared" ref="AG82:AH86" si="71">W87</f>
        <v>柳井　瑠那</v>
      </c>
      <c r="AH82" s="155" t="str">
        <f t="shared" si="71"/>
        <v>四将</v>
      </c>
      <c r="AJ82" s="146"/>
      <c r="AK82" s="417">
        <f>VLOOKUP(AM82,マスター!$K:$M,2,FALSE)</f>
        <v>3</v>
      </c>
      <c r="AL82" s="417" t="str">
        <f>VLOOKUP(AM82,マスター!$K:$M,3,FALSE)</f>
        <v>宮城</v>
      </c>
      <c r="AM82" s="428" t="s">
        <v>376</v>
      </c>
      <c r="AN82" s="153">
        <v>34</v>
      </c>
      <c r="AO82" s="160" t="str">
        <f>VLOOKUP(AN82,マスター!$B$3:$E$200,3,FALSE)</f>
        <v>桂島　虹子</v>
      </c>
      <c r="AP82" s="160" t="str">
        <f>VLOOKUP(AN82,マスター!$B$3:$E$200,2,FALSE)</f>
        <v>四将</v>
      </c>
      <c r="AQ82" s="155" t="str">
        <f t="shared" si="55"/>
        <v>o</v>
      </c>
      <c r="AR82" s="155" t="str">
        <f>IF(AN82&lt;AK82*10,"エラー",IF(AN82&gt;AK82*10+9,"エラー","o"))</f>
        <v>o</v>
      </c>
      <c r="AU82" s="155" t="str">
        <f>AP82</f>
        <v>四将</v>
      </c>
      <c r="AV82" s="155" t="str">
        <f>AO82</f>
        <v>桂島　虹子</v>
      </c>
      <c r="AW82" s="120">
        <v>3</v>
      </c>
      <c r="AX82" s="120"/>
      <c r="AY82" s="155" t="str">
        <f t="shared" ref="AY82:AZ86" si="72">AO87</f>
        <v>柳井　瑠那</v>
      </c>
      <c r="AZ82" s="155" t="str">
        <f t="shared" si="72"/>
        <v>四将</v>
      </c>
      <c r="BB82" s="149"/>
      <c r="BE82" s="156" t="str">
        <f t="shared" si="68"/>
        <v>今井　優那</v>
      </c>
      <c r="BF82" s="155"/>
      <c r="BG82" s="155" t="str">
        <f t="shared" si="59"/>
        <v>柳井　瑠那</v>
      </c>
      <c r="BH82" s="155"/>
      <c r="BI82" s="155" t="str">
        <f t="shared" si="60"/>
        <v>桂島　虹子</v>
      </c>
      <c r="BJ82" s="155"/>
      <c r="BK82">
        <f t="shared" si="61"/>
        <v>1</v>
      </c>
    </row>
    <row r="83" spans="1:65">
      <c r="A83" s="417"/>
      <c r="B83" s="417"/>
      <c r="C83" s="429"/>
      <c r="D83" s="153">
        <v>55</v>
      </c>
      <c r="E83" s="160" t="str">
        <f>VLOOKUP(D83,マスター!$B$3:$E$200,3,FALSE)</f>
        <v>石橋　杏紗</v>
      </c>
      <c r="F83" s="160" t="str">
        <f>VLOOKUP(D83,マスター!$B$3:$E$200,2,FALSE)</f>
        <v>五将</v>
      </c>
      <c r="G83" s="155" t="str">
        <f t="shared" si="57"/>
        <v>o</v>
      </c>
      <c r="H83" s="155" t="str">
        <f>IF(D83&lt;A82*10,"エラー",IF(D83&gt;A82*10+9,"エラー","o"))</f>
        <v>o</v>
      </c>
      <c r="K83" s="155" t="str">
        <f t="shared" ref="K83:K86" si="73">F83</f>
        <v>五将</v>
      </c>
      <c r="L83" s="155" t="str">
        <f>E83</f>
        <v>石橋　杏紗</v>
      </c>
      <c r="M83" s="120"/>
      <c r="N83" s="120">
        <v>21</v>
      </c>
      <c r="O83" s="155" t="str">
        <f t="shared" si="70"/>
        <v>愛澤佑果子</v>
      </c>
      <c r="P83" s="155" t="str">
        <f t="shared" si="70"/>
        <v>主将</v>
      </c>
      <c r="R83" s="143"/>
      <c r="S83" s="417"/>
      <c r="T83" s="417"/>
      <c r="U83" s="429"/>
      <c r="V83" s="153">
        <v>52</v>
      </c>
      <c r="W83" s="160" t="str">
        <f>VLOOKUP(V83,マスター!$B$3:$E$200,3,FALSE)</f>
        <v>大川　夢叶</v>
      </c>
      <c r="X83" s="160" t="str">
        <f>VLOOKUP(V83,マスター!$B$3:$E$200,2,FALSE)</f>
        <v>副将</v>
      </c>
      <c r="Y83" s="155" t="str">
        <f t="shared" si="58"/>
        <v>o</v>
      </c>
      <c r="Z83" s="155" t="str">
        <f>IF(V83&lt;S82*10,"エラー",IF(V83&gt;S82*10+9,"エラー","o"))</f>
        <v>o</v>
      </c>
      <c r="AC83" s="155" t="str">
        <f t="shared" ref="AC83:AC86" si="74">X83</f>
        <v>副将</v>
      </c>
      <c r="AD83" s="155" t="str">
        <f>W83</f>
        <v>大川　夢叶</v>
      </c>
      <c r="AE83" s="120"/>
      <c r="AF83" s="120">
        <v>8</v>
      </c>
      <c r="AG83" s="155" t="str">
        <f t="shared" si="71"/>
        <v>西村　理沙</v>
      </c>
      <c r="AH83" s="155" t="str">
        <f t="shared" si="71"/>
        <v>主将</v>
      </c>
      <c r="AJ83" s="146"/>
      <c r="AK83" s="417"/>
      <c r="AL83" s="417"/>
      <c r="AM83" s="429"/>
      <c r="AN83" s="153">
        <v>33</v>
      </c>
      <c r="AO83" s="160" t="str">
        <f>VLOOKUP(AN83,マスター!$B$3:$E$200,3,FALSE)</f>
        <v>田崎　佑奈</v>
      </c>
      <c r="AP83" s="160" t="str">
        <f>VLOOKUP(AN83,マスター!$B$3:$E$200,2,FALSE)</f>
        <v>三将</v>
      </c>
      <c r="AQ83" s="155" t="str">
        <f t="shared" si="55"/>
        <v>o</v>
      </c>
      <c r="AR83" s="155" t="str">
        <f>IF(AN83&lt;AK82*10,"エラー",IF(AN83&gt;AK82*10+9,"エラー","o"))</f>
        <v>o</v>
      </c>
      <c r="AU83" s="155" t="str">
        <f t="shared" ref="AU83:AU86" si="75">AP83</f>
        <v>三将</v>
      </c>
      <c r="AV83" s="155" t="str">
        <f>AO83</f>
        <v>田崎　佑奈</v>
      </c>
      <c r="AW83" s="120"/>
      <c r="AX83" s="120">
        <v>13</v>
      </c>
      <c r="AY83" s="155" t="str">
        <f t="shared" si="72"/>
        <v>享保　莉梨</v>
      </c>
      <c r="AZ83" s="155" t="str">
        <f t="shared" si="72"/>
        <v>三将</v>
      </c>
      <c r="BB83" s="149"/>
      <c r="BE83" s="156" t="str">
        <f t="shared" si="68"/>
        <v>愛澤佑果子</v>
      </c>
      <c r="BF83" s="155"/>
      <c r="BG83" s="155" t="str">
        <f t="shared" si="59"/>
        <v>西村　理沙</v>
      </c>
      <c r="BH83" s="155"/>
      <c r="BI83" s="155" t="str">
        <f t="shared" si="60"/>
        <v>享保　莉梨</v>
      </c>
      <c r="BJ83" s="155"/>
      <c r="BK83">
        <f t="shared" si="61"/>
        <v>3</v>
      </c>
    </row>
    <row r="84" spans="1:65">
      <c r="A84" s="417"/>
      <c r="B84" s="417"/>
      <c r="C84" s="429"/>
      <c r="D84" s="153">
        <v>57</v>
      </c>
      <c r="E84" s="160" t="str">
        <f>VLOOKUP(D84,マスター!$B$3:$E$200,3,FALSE)</f>
        <v>藤沼　里彩</v>
      </c>
      <c r="F84" s="160" t="str">
        <f>VLOOKUP(D84,マスター!$B$3:$E$200,2,FALSE)</f>
        <v>七将</v>
      </c>
      <c r="G84" s="155" t="str">
        <f t="shared" si="57"/>
        <v>o</v>
      </c>
      <c r="H84" s="155" t="str">
        <f>IF(D84&lt;A82*10,"エラー",IF(D84&gt;A82*10+9,"エラー","o"))</f>
        <v>o</v>
      </c>
      <c r="K84" s="155" t="str">
        <f t="shared" si="73"/>
        <v>七将</v>
      </c>
      <c r="L84" s="155" t="str">
        <f>E84</f>
        <v>藤沼　里彩</v>
      </c>
      <c r="M84" s="120"/>
      <c r="N84" s="120">
        <v>19</v>
      </c>
      <c r="O84" s="155" t="str">
        <f t="shared" si="70"/>
        <v>工藤　由椰</v>
      </c>
      <c r="P84" s="155" t="str">
        <f t="shared" si="70"/>
        <v>副将</v>
      </c>
      <c r="R84" s="143"/>
      <c r="S84" s="417"/>
      <c r="T84" s="417"/>
      <c r="U84" s="429"/>
      <c r="V84" s="153">
        <v>54</v>
      </c>
      <c r="W84" s="160" t="str">
        <f>VLOOKUP(V84,マスター!$B$3:$E$200,3,FALSE)</f>
        <v>河野　美羽</v>
      </c>
      <c r="X84" s="160" t="str">
        <f>VLOOKUP(V84,マスター!$B$3:$E$200,2,FALSE)</f>
        <v>四将</v>
      </c>
      <c r="Y84" s="155" t="str">
        <f t="shared" si="58"/>
        <v>o</v>
      </c>
      <c r="Z84" s="155" t="str">
        <f>IF(V84&lt;S82*10,"エラー",IF(V84&gt;S82*10+9,"エラー","o"))</f>
        <v>o</v>
      </c>
      <c r="AC84" s="155" t="str">
        <f t="shared" si="74"/>
        <v>四将</v>
      </c>
      <c r="AD84" s="155" t="str">
        <f>W84</f>
        <v>河野　美羽</v>
      </c>
      <c r="AE84" s="120"/>
      <c r="AF84" s="120">
        <v>4</v>
      </c>
      <c r="AG84" s="155" t="str">
        <f t="shared" si="71"/>
        <v>享保　莉梨</v>
      </c>
      <c r="AH84" s="155" t="str">
        <f t="shared" si="71"/>
        <v>三将</v>
      </c>
      <c r="AJ84" s="146"/>
      <c r="AK84" s="417"/>
      <c r="AL84" s="417"/>
      <c r="AM84" s="429"/>
      <c r="AN84" s="153">
        <v>32</v>
      </c>
      <c r="AO84" s="160" t="str">
        <f>VLOOKUP(AN84,マスター!$B$3:$E$200,3,FALSE)</f>
        <v>工藤　由椰</v>
      </c>
      <c r="AP84" s="160" t="str">
        <f>VLOOKUP(AN84,マスター!$B$3:$E$200,2,FALSE)</f>
        <v>副将</v>
      </c>
      <c r="AQ84" s="155" t="str">
        <f t="shared" si="55"/>
        <v>o</v>
      </c>
      <c r="AR84" s="155" t="str">
        <f>IF(AN84&lt;AK82*10,"エラー",IF(AN84&gt;AK82*10+9,"エラー","o"))</f>
        <v>o</v>
      </c>
      <c r="AU84" s="155" t="str">
        <f t="shared" si="75"/>
        <v>副将</v>
      </c>
      <c r="AV84" s="155" t="str">
        <f>AO84</f>
        <v>工藤　由椰</v>
      </c>
      <c r="AW84" s="120">
        <v>4</v>
      </c>
      <c r="AX84" s="120"/>
      <c r="AY84" s="155" t="str">
        <f t="shared" si="72"/>
        <v>西村　理沙</v>
      </c>
      <c r="AZ84" s="155" t="str">
        <f t="shared" si="72"/>
        <v>主将</v>
      </c>
      <c r="BB84" s="149"/>
      <c r="BE84" s="156" t="str">
        <f t="shared" si="68"/>
        <v>工藤　由椰</v>
      </c>
      <c r="BF84" s="155"/>
      <c r="BG84" s="155" t="str">
        <f t="shared" si="59"/>
        <v>享保　莉梨</v>
      </c>
      <c r="BH84" s="155"/>
      <c r="BI84" s="155" t="str">
        <f t="shared" si="60"/>
        <v>工藤　由椰</v>
      </c>
      <c r="BJ84" s="155"/>
      <c r="BK84">
        <f t="shared" si="61"/>
        <v>2</v>
      </c>
    </row>
    <row r="85" spans="1:65">
      <c r="A85" s="417"/>
      <c r="B85" s="417"/>
      <c r="C85" s="429"/>
      <c r="D85" s="153">
        <v>51</v>
      </c>
      <c r="E85" s="160" t="str">
        <f>VLOOKUP(D85,マスター!$B$3:$E$200,3,FALSE)</f>
        <v>飯岡　心遥</v>
      </c>
      <c r="F85" s="160" t="str">
        <f>VLOOKUP(D85,マスター!$B$3:$E$200,2,FALSE)</f>
        <v>主将</v>
      </c>
      <c r="G85" s="155" t="str">
        <f t="shared" si="57"/>
        <v>o</v>
      </c>
      <c r="H85" s="155" t="str">
        <f>IF(D85&lt;A82*10,"エラー",IF(D85&gt;A82*10+9,"エラー","o"))</f>
        <v>o</v>
      </c>
      <c r="K85" s="155" t="str">
        <f t="shared" si="73"/>
        <v>主将</v>
      </c>
      <c r="L85" s="155" t="str">
        <f>E85</f>
        <v>飯岡　心遥</v>
      </c>
      <c r="M85" s="120"/>
      <c r="N85" s="120">
        <v>8</v>
      </c>
      <c r="O85" s="155" t="str">
        <f t="shared" si="70"/>
        <v>田崎　佑奈</v>
      </c>
      <c r="P85" s="155" t="str">
        <f t="shared" si="70"/>
        <v>三将</v>
      </c>
      <c r="R85" s="143"/>
      <c r="S85" s="417"/>
      <c r="T85" s="417"/>
      <c r="U85" s="429"/>
      <c r="V85" s="153">
        <v>51</v>
      </c>
      <c r="W85" s="160" t="str">
        <f>VLOOKUP(V85,マスター!$B$3:$E$200,3,FALSE)</f>
        <v>飯岡　心遥</v>
      </c>
      <c r="X85" s="160" t="str">
        <f>VLOOKUP(V85,マスター!$B$3:$E$200,2,FALSE)</f>
        <v>主将</v>
      </c>
      <c r="Y85" s="155" t="str">
        <f t="shared" si="58"/>
        <v>o</v>
      </c>
      <c r="Z85" s="155" t="str">
        <f>IF(V85&lt;S82*10,"エラー",IF(V85&gt;S82*10+9,"エラー","o"))</f>
        <v>o</v>
      </c>
      <c r="AC85" s="155" t="str">
        <f t="shared" si="74"/>
        <v>主将</v>
      </c>
      <c r="AD85" s="155" t="str">
        <f>W85</f>
        <v>飯岡　心遥</v>
      </c>
      <c r="AE85" s="120">
        <v>13</v>
      </c>
      <c r="AF85" s="120"/>
      <c r="AG85" s="155" t="str">
        <f t="shared" si="71"/>
        <v>橘　芽空見</v>
      </c>
      <c r="AH85" s="155" t="str">
        <f t="shared" si="71"/>
        <v>副将</v>
      </c>
      <c r="AJ85" s="146"/>
      <c r="AK85" s="417"/>
      <c r="AL85" s="417"/>
      <c r="AM85" s="429"/>
      <c r="AN85" s="153">
        <v>31</v>
      </c>
      <c r="AO85" s="160" t="str">
        <f>VLOOKUP(AN85,マスター!$B$3:$E$200,3,FALSE)</f>
        <v>愛澤佑果子</v>
      </c>
      <c r="AP85" s="160" t="str">
        <f>VLOOKUP(AN85,マスター!$B$3:$E$200,2,FALSE)</f>
        <v>主将</v>
      </c>
      <c r="AQ85" s="155" t="str">
        <f t="shared" si="55"/>
        <v>o</v>
      </c>
      <c r="AR85" s="155" t="str">
        <f>IF(AN85&lt;AK82*10,"エラー",IF(AN85&gt;AK82*10+9,"エラー","o"))</f>
        <v>o</v>
      </c>
      <c r="AU85" s="155" t="str">
        <f t="shared" si="75"/>
        <v>主将</v>
      </c>
      <c r="AV85" s="155" t="str">
        <f>AO85</f>
        <v>愛澤佑果子</v>
      </c>
      <c r="AW85" s="120">
        <v>12</v>
      </c>
      <c r="AX85" s="120"/>
      <c r="AY85" s="155" t="str">
        <f t="shared" si="72"/>
        <v>橘　芽空見</v>
      </c>
      <c r="AZ85" s="155" t="str">
        <f t="shared" si="72"/>
        <v>副将</v>
      </c>
      <c r="BB85" s="149"/>
      <c r="BE85" s="156" t="str">
        <f t="shared" si="68"/>
        <v>田崎　佑奈</v>
      </c>
      <c r="BF85" s="155"/>
      <c r="BG85" s="155" t="str">
        <f t="shared" si="59"/>
        <v>飯岡　心遥</v>
      </c>
      <c r="BH85" s="155"/>
      <c r="BI85" s="155" t="str">
        <f t="shared" si="60"/>
        <v>愛澤佑果子</v>
      </c>
      <c r="BJ85" s="155"/>
      <c r="BK85">
        <f t="shared" si="61"/>
        <v>2</v>
      </c>
    </row>
    <row r="86" spans="1:65">
      <c r="A86" s="417"/>
      <c r="B86" s="417"/>
      <c r="C86" s="429"/>
      <c r="D86" s="153">
        <v>52</v>
      </c>
      <c r="E86" s="160" t="str">
        <f>VLOOKUP(D86,マスター!$B$3:$E$200,3,FALSE)</f>
        <v>大川　夢叶</v>
      </c>
      <c r="F86" s="160" t="str">
        <f>VLOOKUP(D86,マスター!$B$3:$E$200,2,FALSE)</f>
        <v>副将</v>
      </c>
      <c r="G86" s="155" t="str">
        <f t="shared" si="57"/>
        <v>o</v>
      </c>
      <c r="H86" s="155" t="str">
        <f>IF(D86&lt;A82*10,"エラー",IF(D86&gt;A82*10+9,"エラー","o"))</f>
        <v>o</v>
      </c>
      <c r="K86" s="155" t="str">
        <f t="shared" si="73"/>
        <v>副将</v>
      </c>
      <c r="L86" s="155" t="str">
        <f>E86</f>
        <v>大川　夢叶</v>
      </c>
      <c r="M86" s="120"/>
      <c r="N86" s="120">
        <v>4</v>
      </c>
      <c r="O86" s="155" t="str">
        <f t="shared" si="70"/>
        <v>桂島　虹子</v>
      </c>
      <c r="P86" s="155" t="str">
        <f t="shared" si="70"/>
        <v>四将</v>
      </c>
      <c r="R86" s="143"/>
      <c r="S86" s="417"/>
      <c r="T86" s="417"/>
      <c r="U86" s="429"/>
      <c r="V86" s="161">
        <v>56</v>
      </c>
      <c r="W86" s="160" t="str">
        <f>VLOOKUP(V86,マスター!$B$3:$E$200,3,FALSE)</f>
        <v>鈴木　友梨</v>
      </c>
      <c r="X86" s="160" t="str">
        <f>VLOOKUP(V86,マスター!$B$3:$E$200,2,FALSE)</f>
        <v>六将</v>
      </c>
      <c r="Y86" s="155" t="str">
        <f t="shared" si="58"/>
        <v>o</v>
      </c>
      <c r="Z86" s="155" t="str">
        <f>IF(V86&lt;S82*10,"エラー",IF(V86&gt;S82*10+9,"エラー","o"))</f>
        <v>o</v>
      </c>
      <c r="AC86" s="155" t="str">
        <f t="shared" si="74"/>
        <v>六将</v>
      </c>
      <c r="AD86" s="155" t="str">
        <f>W86</f>
        <v>鈴木　友梨</v>
      </c>
      <c r="AE86" s="120">
        <v>25</v>
      </c>
      <c r="AF86" s="120"/>
      <c r="AG86" s="155" t="str">
        <f t="shared" si="71"/>
        <v>-</v>
      </c>
      <c r="AH86" s="155" t="str">
        <f t="shared" si="71"/>
        <v>-</v>
      </c>
      <c r="AJ86" s="146"/>
      <c r="AK86" s="417"/>
      <c r="AL86" s="417"/>
      <c r="AM86" s="429"/>
      <c r="AN86" s="153">
        <v>35</v>
      </c>
      <c r="AO86" s="160" t="str">
        <f>VLOOKUP(AN86,マスター!$B$3:$E$200,3,FALSE)</f>
        <v>吾妻　珠妃</v>
      </c>
      <c r="AP86" s="160" t="str">
        <f>VLOOKUP(AN86,マスター!$B$3:$E$200,2,FALSE)</f>
        <v>五将</v>
      </c>
      <c r="AQ86" s="155" t="str">
        <f t="shared" si="55"/>
        <v>o</v>
      </c>
      <c r="AR86" s="155" t="str">
        <f>IF(AN86&lt;AK82*10,"エラー",IF(AN86&gt;AK82*10+9,"エラー","o"))</f>
        <v>o</v>
      </c>
      <c r="AU86" s="155" t="str">
        <f t="shared" si="75"/>
        <v>五将</v>
      </c>
      <c r="AV86" s="155" t="str">
        <f>AO86</f>
        <v>吾妻　珠妃</v>
      </c>
      <c r="AW86" s="120">
        <v>50</v>
      </c>
      <c r="AX86" s="120"/>
      <c r="AY86" s="155" t="str">
        <f t="shared" si="72"/>
        <v>-</v>
      </c>
      <c r="AZ86" s="155" t="str">
        <f t="shared" si="72"/>
        <v>-</v>
      </c>
      <c r="BB86" s="149"/>
      <c r="BE86" s="156" t="str">
        <f t="shared" si="68"/>
        <v>桂島　虹子</v>
      </c>
      <c r="BF86" s="155"/>
      <c r="BG86" s="155" t="str">
        <f t="shared" si="59"/>
        <v>鈴木　友梨</v>
      </c>
      <c r="BH86" s="155"/>
      <c r="BI86" s="155" t="str">
        <f t="shared" si="60"/>
        <v>吾妻　珠妃</v>
      </c>
      <c r="BJ86" s="155"/>
      <c r="BK86">
        <f t="shared" si="61"/>
        <v>2</v>
      </c>
    </row>
    <row r="87" spans="1:65">
      <c r="A87" s="417">
        <f>VLOOKUP(C87,マスター!$K:$M,2,FALSE)</f>
        <v>3</v>
      </c>
      <c r="B87" s="417" t="str">
        <f>VLOOKUP(C87,マスター!$K:$M,3,FALSE)</f>
        <v>宮城</v>
      </c>
      <c r="C87" s="420" t="s">
        <v>376</v>
      </c>
      <c r="D87" s="153">
        <v>36</v>
      </c>
      <c r="E87" s="155" t="str">
        <f>VLOOKUP(D87,マスター!$B$3:$E$200,3,FALSE)</f>
        <v>小野　　遥</v>
      </c>
      <c r="F87" s="155" t="str">
        <f>VLOOKUP(D87,マスター!$B$3:$E$200,2,FALSE)</f>
        <v>六将</v>
      </c>
      <c r="G87" s="155" t="str">
        <f t="shared" si="57"/>
        <v>o</v>
      </c>
      <c r="H87" s="155" t="str">
        <f>IF(D87&lt;A87*10,"エラー",IF(D87&gt;A87*10+9,"エラー","o"))</f>
        <v>o</v>
      </c>
      <c r="R87" s="143"/>
      <c r="S87" s="417">
        <f>VLOOKUP(U87,マスター!$K:$M,2,FALSE)</f>
        <v>23</v>
      </c>
      <c r="T87" s="417" t="str">
        <f>VLOOKUP(U87,マスター!$K:$M,3,FALSE)</f>
        <v>島根</v>
      </c>
      <c r="U87" s="420" t="s">
        <v>378</v>
      </c>
      <c r="V87" s="153">
        <v>234</v>
      </c>
      <c r="W87" s="155" t="str">
        <f>VLOOKUP(V87,マスター!$B$3:$E$200,3,FALSE)</f>
        <v>柳井　瑠那</v>
      </c>
      <c r="X87" s="155" t="str">
        <f>VLOOKUP(V87,マスター!$B$3:$E$200,2,FALSE)</f>
        <v>四将</v>
      </c>
      <c r="Y87" s="155" t="str">
        <f t="shared" si="58"/>
        <v>o</v>
      </c>
      <c r="Z87" s="155" t="str">
        <f>IF(V87&lt;S87*10,"エラー",IF(V87&gt;S87*10+9,"エラー","o"))</f>
        <v>o</v>
      </c>
      <c r="AJ87" s="146"/>
      <c r="AK87" s="417">
        <f>VLOOKUP(AM87,マスター!$K:$M,2,FALSE)</f>
        <v>23</v>
      </c>
      <c r="AL87" s="417" t="str">
        <f>VLOOKUP(AM87,マスター!$K:$M,3,FALSE)</f>
        <v>島根</v>
      </c>
      <c r="AM87" s="420" t="s">
        <v>378</v>
      </c>
      <c r="AN87" s="153">
        <v>234</v>
      </c>
      <c r="AO87" s="155" t="str">
        <f>VLOOKUP(AN87,マスター!$B$3:$E$200,3,FALSE)</f>
        <v>柳井　瑠那</v>
      </c>
      <c r="AP87" s="155" t="str">
        <f>VLOOKUP(AN87,マスター!$B$3:$E$200,2,FALSE)</f>
        <v>四将</v>
      </c>
      <c r="AQ87" s="155" t="str">
        <f t="shared" si="55"/>
        <v>o</v>
      </c>
      <c r="AR87" s="155" t="str">
        <f>IF(AN87&lt;AK87*10,"エラー",IF(AN87&gt;AK87*10+9,"エラー","o"))</f>
        <v>o</v>
      </c>
      <c r="BB87" s="149"/>
      <c r="BE87" s="156" t="str">
        <f t="shared" si="68"/>
        <v/>
      </c>
      <c r="BF87" s="155"/>
      <c r="BG87" s="155" t="str">
        <f t="shared" si="59"/>
        <v/>
      </c>
      <c r="BH87" s="155"/>
      <c r="BI87" s="155" t="str">
        <f t="shared" si="60"/>
        <v/>
      </c>
      <c r="BJ87" s="155"/>
      <c r="BK87">
        <f t="shared" si="61"/>
        <v>6291265</v>
      </c>
    </row>
    <row r="88" spans="1:65">
      <c r="A88" s="417"/>
      <c r="B88" s="417"/>
      <c r="C88" s="420"/>
      <c r="D88" s="153">
        <v>31</v>
      </c>
      <c r="E88" s="155" t="str">
        <f>VLOOKUP(D88,マスター!$B$3:$E$200,3,FALSE)</f>
        <v>愛澤佑果子</v>
      </c>
      <c r="F88" s="155" t="str">
        <f>VLOOKUP(D88,マスター!$B$3:$E$200,2,FALSE)</f>
        <v>主将</v>
      </c>
      <c r="G88" s="155" t="str">
        <f t="shared" si="57"/>
        <v>o</v>
      </c>
      <c r="H88" s="155" t="str">
        <f>IF(D88&lt;A87*10,"エラー",IF(D88&gt;A87*10+9,"エラー","o"))</f>
        <v>o</v>
      </c>
      <c r="R88" s="143"/>
      <c r="S88" s="417"/>
      <c r="T88" s="417"/>
      <c r="U88" s="420"/>
      <c r="V88" s="153">
        <v>231</v>
      </c>
      <c r="W88" s="155" t="str">
        <f>VLOOKUP(V88,マスター!$B$3:$E$200,3,FALSE)</f>
        <v>西村　理沙</v>
      </c>
      <c r="X88" s="155" t="str">
        <f>VLOOKUP(V88,マスター!$B$3:$E$200,2,FALSE)</f>
        <v>主将</v>
      </c>
      <c r="Y88" s="155" t="str">
        <f t="shared" si="58"/>
        <v>o</v>
      </c>
      <c r="Z88" s="155" t="str">
        <f>IF(V88&lt;S87*10,"エラー",IF(V88&gt;S87*10+9,"エラー","o"))</f>
        <v>o</v>
      </c>
      <c r="AJ88" s="146"/>
      <c r="AK88" s="417"/>
      <c r="AL88" s="417"/>
      <c r="AM88" s="420"/>
      <c r="AN88" s="153">
        <v>233</v>
      </c>
      <c r="AO88" s="155" t="str">
        <f>VLOOKUP(AN88,マスター!$B$3:$E$200,3,FALSE)</f>
        <v>享保　莉梨</v>
      </c>
      <c r="AP88" s="155" t="str">
        <f>VLOOKUP(AN88,マスター!$B$3:$E$200,2,FALSE)</f>
        <v>三将</v>
      </c>
      <c r="AQ88" s="155" t="str">
        <f t="shared" si="55"/>
        <v>o</v>
      </c>
      <c r="AR88" s="155" t="str">
        <f>IF(AN88&lt;AK87*10,"エラー",IF(AN88&gt;AK87*10+9,"エラー","o"))</f>
        <v>o</v>
      </c>
      <c r="BB88" s="149"/>
      <c r="BE88" s="156" t="str">
        <f t="shared" si="68"/>
        <v/>
      </c>
      <c r="BF88" s="155"/>
      <c r="BG88" s="155" t="str">
        <f t="shared" si="59"/>
        <v/>
      </c>
      <c r="BH88" s="155"/>
      <c r="BI88" s="155" t="str">
        <f t="shared" si="60"/>
        <v/>
      </c>
      <c r="BJ88" s="155"/>
      <c r="BK88">
        <f t="shared" si="61"/>
        <v>6291265</v>
      </c>
    </row>
    <row r="89" spans="1:65">
      <c r="A89" s="417"/>
      <c r="B89" s="417"/>
      <c r="C89" s="420"/>
      <c r="D89" s="153">
        <v>32</v>
      </c>
      <c r="E89" s="155" t="str">
        <f>VLOOKUP(D89,マスター!$B$3:$E$200,3,FALSE)</f>
        <v>工藤　由椰</v>
      </c>
      <c r="F89" s="155" t="str">
        <f>VLOOKUP(D89,マスター!$B$3:$E$200,2,FALSE)</f>
        <v>副将</v>
      </c>
      <c r="G89" s="155" t="str">
        <f t="shared" si="57"/>
        <v>o</v>
      </c>
      <c r="H89" s="155" t="str">
        <f>IF(D89&lt;A87*10,"エラー",IF(D89&gt;A87*10+9,"エラー","o"))</f>
        <v>o</v>
      </c>
      <c r="R89" s="143"/>
      <c r="S89" s="417"/>
      <c r="T89" s="417"/>
      <c r="U89" s="420"/>
      <c r="V89" s="153">
        <v>233</v>
      </c>
      <c r="W89" s="155" t="str">
        <f>VLOOKUP(V89,マスター!$B$3:$E$200,3,FALSE)</f>
        <v>享保　莉梨</v>
      </c>
      <c r="X89" s="155" t="str">
        <f>VLOOKUP(V89,マスター!$B$3:$E$200,2,FALSE)</f>
        <v>三将</v>
      </c>
      <c r="Y89" s="155" t="str">
        <f t="shared" si="58"/>
        <v>o</v>
      </c>
      <c r="Z89" s="155" t="str">
        <f>IF(V89&lt;S87*10,"エラー",IF(V89&gt;S87*10+9,"エラー","o"))</f>
        <v>o</v>
      </c>
      <c r="AJ89" s="146"/>
      <c r="AK89" s="417"/>
      <c r="AL89" s="417"/>
      <c r="AM89" s="420"/>
      <c r="AN89" s="153">
        <v>231</v>
      </c>
      <c r="AO89" s="155" t="str">
        <f>VLOOKUP(AN89,マスター!$B$3:$E$200,3,FALSE)</f>
        <v>西村　理沙</v>
      </c>
      <c r="AP89" s="155" t="str">
        <f>VLOOKUP(AN89,マスター!$B$3:$E$200,2,FALSE)</f>
        <v>主将</v>
      </c>
      <c r="AQ89" s="155" t="str">
        <f t="shared" si="55"/>
        <v>o</v>
      </c>
      <c r="AR89" s="155" t="str">
        <f>IF(AN89&lt;AK87*10,"エラー",IF(AN89&gt;AK87*10+9,"エラー","o"))</f>
        <v>o</v>
      </c>
      <c r="BB89" s="149"/>
      <c r="BE89" s="156" t="str">
        <f t="shared" si="68"/>
        <v/>
      </c>
      <c r="BF89" s="155"/>
      <c r="BG89" s="155" t="str">
        <f t="shared" si="59"/>
        <v/>
      </c>
      <c r="BH89" s="155"/>
      <c r="BI89" s="155" t="str">
        <f t="shared" si="60"/>
        <v/>
      </c>
      <c r="BJ89" s="155"/>
      <c r="BK89">
        <f t="shared" si="61"/>
        <v>6291265</v>
      </c>
    </row>
    <row r="90" spans="1:65">
      <c r="A90" s="417"/>
      <c r="B90" s="417"/>
      <c r="C90" s="420"/>
      <c r="D90" s="153">
        <v>33</v>
      </c>
      <c r="E90" s="155" t="str">
        <f>VLOOKUP(D90,マスター!$B$3:$E$200,3,FALSE)</f>
        <v>田崎　佑奈</v>
      </c>
      <c r="F90" s="155" t="str">
        <f>VLOOKUP(D90,マスター!$B$3:$E$200,2,FALSE)</f>
        <v>三将</v>
      </c>
      <c r="G90" s="155" t="str">
        <f t="shared" si="57"/>
        <v>o</v>
      </c>
      <c r="H90" s="155" t="str">
        <f>IF(D90&lt;A87*10,"エラー",IF(D90&gt;A87*10+9,"エラー","o"))</f>
        <v>o</v>
      </c>
      <c r="R90" s="143"/>
      <c r="S90" s="417"/>
      <c r="T90" s="417"/>
      <c r="U90" s="420"/>
      <c r="V90" s="153">
        <v>232</v>
      </c>
      <c r="W90" s="155" t="str">
        <f>VLOOKUP(V90,マスター!$B$3:$E$200,3,FALSE)</f>
        <v>橘　芽空見</v>
      </c>
      <c r="X90" s="155" t="str">
        <f>VLOOKUP(V90,マスター!$B$3:$E$200,2,FALSE)</f>
        <v>副将</v>
      </c>
      <c r="Y90" s="155" t="str">
        <f t="shared" si="58"/>
        <v>o</v>
      </c>
      <c r="Z90" s="155" t="str">
        <f>IF(V90&lt;S87*10,"エラー",IF(V90&gt;S87*10+9,"エラー","o"))</f>
        <v>o</v>
      </c>
      <c r="AJ90" s="146"/>
      <c r="AK90" s="417"/>
      <c r="AL90" s="417"/>
      <c r="AM90" s="420"/>
      <c r="AN90" s="153">
        <v>232</v>
      </c>
      <c r="AO90" s="155" t="str">
        <f>VLOOKUP(AN90,マスター!$B$3:$E$200,3,FALSE)</f>
        <v>橘　芽空見</v>
      </c>
      <c r="AP90" s="155" t="str">
        <f>VLOOKUP(AN90,マスター!$B$3:$E$200,2,FALSE)</f>
        <v>副将</v>
      </c>
      <c r="AQ90" s="155" t="str">
        <f t="shared" si="55"/>
        <v>o</v>
      </c>
      <c r="AR90" s="155" t="str">
        <f>IF(AN90&lt;AK87*10,"エラー",IF(AN90&gt;AK87*10+9,"エラー","o"))</f>
        <v>o</v>
      </c>
      <c r="BB90" s="149"/>
      <c r="BE90" s="156" t="str">
        <f t="shared" si="68"/>
        <v/>
      </c>
      <c r="BF90" s="155"/>
      <c r="BG90" s="155" t="str">
        <f t="shared" si="59"/>
        <v/>
      </c>
      <c r="BH90" s="155"/>
      <c r="BI90" s="155" t="str">
        <f t="shared" si="60"/>
        <v/>
      </c>
      <c r="BJ90" s="155"/>
      <c r="BK90">
        <f t="shared" si="61"/>
        <v>6291265</v>
      </c>
    </row>
    <row r="91" spans="1:65" ht="19" thickBot="1">
      <c r="A91" s="417"/>
      <c r="B91" s="417"/>
      <c r="C91" s="421"/>
      <c r="D91" s="153">
        <v>34</v>
      </c>
      <c r="E91" s="155" t="str">
        <f>VLOOKUP(D91,マスター!$B$3:$E$200,3,FALSE)</f>
        <v>桂島　虹子</v>
      </c>
      <c r="F91" s="155" t="str">
        <f>VLOOKUP(D91,マスター!$B$3:$E$200,2,FALSE)</f>
        <v>四将</v>
      </c>
      <c r="G91" s="155" t="str">
        <f t="shared" si="57"/>
        <v>o</v>
      </c>
      <c r="H91" s="155" t="str">
        <f>IF(D91&lt;A87*10,"エラー",IF(D91&gt;A87*10+9,"エラー","o"))</f>
        <v>o</v>
      </c>
      <c r="K91" t="str">
        <f>B92</f>
        <v>埼玉</v>
      </c>
      <c r="O91" t="str">
        <f>B97</f>
        <v>山形</v>
      </c>
      <c r="R91" s="143"/>
      <c r="S91" s="417"/>
      <c r="T91" s="417"/>
      <c r="U91" s="421"/>
      <c r="V91" s="153"/>
      <c r="W91" s="155" t="s">
        <v>499</v>
      </c>
      <c r="X91" s="155" t="s">
        <v>499</v>
      </c>
      <c r="Y91" s="155" t="str">
        <f t="shared" si="58"/>
        <v>o</v>
      </c>
      <c r="Z91" s="155" t="str">
        <f>IF(V91&lt;S87*10,"エラー",IF(V91&gt;S87*10+9,"エラー","o"))</f>
        <v>エラー</v>
      </c>
      <c r="AC91" t="str">
        <f>T92</f>
        <v>埼玉</v>
      </c>
      <c r="AG91" t="str">
        <f>T97</f>
        <v>愛媛</v>
      </c>
      <c r="AJ91" s="146"/>
      <c r="AK91" s="417"/>
      <c r="AL91" s="417"/>
      <c r="AM91" s="421"/>
      <c r="AN91" s="153"/>
      <c r="AO91" s="155" t="s">
        <v>499</v>
      </c>
      <c r="AP91" s="155" t="s">
        <v>499</v>
      </c>
      <c r="AQ91" s="155" t="str">
        <f t="shared" si="55"/>
        <v>o</v>
      </c>
      <c r="AR91" s="155" t="str">
        <f>IF(AN91&lt;AK87*10,"エラー",IF(AN91&gt;AK87*10+9,"エラー","o"))</f>
        <v>エラー</v>
      </c>
      <c r="AU91" t="str">
        <f>AL92</f>
        <v>山形</v>
      </c>
      <c r="AY91" t="str">
        <f>AL97</f>
        <v>愛媛</v>
      </c>
      <c r="BB91" s="149"/>
      <c r="BE91" s="156" t="str">
        <f t="shared" si="68"/>
        <v/>
      </c>
      <c r="BF91" s="155"/>
      <c r="BG91" s="155" t="str">
        <f t="shared" si="59"/>
        <v/>
      </c>
      <c r="BH91" s="155"/>
      <c r="BI91" s="155" t="str">
        <f t="shared" si="60"/>
        <v/>
      </c>
      <c r="BJ91" s="155"/>
      <c r="BK91">
        <f t="shared" si="61"/>
        <v>6291265</v>
      </c>
    </row>
    <row r="92" spans="1:65">
      <c r="A92" s="417">
        <f>VLOOKUP(C92,マスター!$K:$M,2,FALSE)</f>
        <v>8</v>
      </c>
      <c r="B92" s="417" t="str">
        <f>VLOOKUP(C92,マスター!$K:$M,3,FALSE)</f>
        <v>埼玉</v>
      </c>
      <c r="C92" s="430" t="s">
        <v>381</v>
      </c>
      <c r="D92" s="153">
        <v>85</v>
      </c>
      <c r="E92" s="162" t="str">
        <f>VLOOKUP(D92,マスター!$B$3:$E$200,3,FALSE)</f>
        <v>瀧澤莉緒奈</v>
      </c>
      <c r="F92" s="162" t="str">
        <f>VLOOKUP(D92,マスター!$B$3:$E$200,2,FALSE)</f>
        <v>五将</v>
      </c>
      <c r="G92" s="155" t="str">
        <f t="shared" si="57"/>
        <v>o</v>
      </c>
      <c r="H92" s="155" t="str">
        <f>IF(D92&lt;A92*10,"エラー",IF(D92&gt;A92*10+9,"エラー","o"))</f>
        <v>o</v>
      </c>
      <c r="K92" s="155" t="str">
        <f>F92</f>
        <v>五将</v>
      </c>
      <c r="L92" s="155" t="str">
        <f>E92</f>
        <v>瀧澤莉緒奈</v>
      </c>
      <c r="M92" s="120">
        <v>9</v>
      </c>
      <c r="N92" s="120"/>
      <c r="O92" s="155" t="str">
        <f t="shared" ref="O92:P96" si="76">E97</f>
        <v>白旗　凛子</v>
      </c>
      <c r="P92" s="155" t="str">
        <f t="shared" si="76"/>
        <v>四将</v>
      </c>
      <c r="R92" s="143"/>
      <c r="S92" s="417">
        <f>VLOOKUP(U92,マスター!$K:$M,2,FALSE)</f>
        <v>8</v>
      </c>
      <c r="T92" s="417" t="str">
        <f>VLOOKUP(U92,マスター!$K:$M,3,FALSE)</f>
        <v>埼玉</v>
      </c>
      <c r="U92" s="430" t="s">
        <v>381</v>
      </c>
      <c r="V92" s="153">
        <v>86</v>
      </c>
      <c r="W92" s="162" t="str">
        <f>VLOOKUP(V92,マスター!$B$3:$E$200,3,FALSE)</f>
        <v>星　　朋花</v>
      </c>
      <c r="X92" s="162" t="str">
        <f>VLOOKUP(V92,マスター!$B$3:$E$200,2,FALSE)</f>
        <v>六将</v>
      </c>
      <c r="Y92" s="155" t="str">
        <f t="shared" si="58"/>
        <v>o</v>
      </c>
      <c r="Z92" s="155" t="str">
        <f>IF(V92&lt;S92*10,"エラー",IF(V92&gt;S92*10+9,"エラー","o"))</f>
        <v>o</v>
      </c>
      <c r="AC92" s="155" t="str">
        <f>X92</f>
        <v>六将</v>
      </c>
      <c r="AD92" s="155" t="str">
        <f>W92</f>
        <v>星　　朋花</v>
      </c>
      <c r="AE92" s="120">
        <v>23</v>
      </c>
      <c r="AF92" s="120"/>
      <c r="AG92" s="155" t="str">
        <f t="shared" ref="AG92:AH96" si="77">W97</f>
        <v>日野　四季</v>
      </c>
      <c r="AH92" s="155" t="str">
        <f t="shared" si="77"/>
        <v>七将</v>
      </c>
      <c r="AJ92" s="146"/>
      <c r="AK92" s="417">
        <f>VLOOKUP(AM92,マスター!$K:$M,2,FALSE)</f>
        <v>4</v>
      </c>
      <c r="AL92" s="417" t="str">
        <f>VLOOKUP(AM92,マスター!$K:$M,3,FALSE)</f>
        <v>山形</v>
      </c>
      <c r="AM92" s="430" t="s">
        <v>384</v>
      </c>
      <c r="AN92" s="153">
        <v>45</v>
      </c>
      <c r="AO92" s="162" t="str">
        <f>VLOOKUP(AN92,マスター!$B$3:$E$200,3,FALSE)</f>
        <v>疋田　　奏</v>
      </c>
      <c r="AP92" s="162" t="str">
        <f>VLOOKUP(AN92,マスター!$B$3:$E$200,2,FALSE)</f>
        <v>五将</v>
      </c>
      <c r="AQ92" s="155" t="str">
        <f t="shared" si="55"/>
        <v>o</v>
      </c>
      <c r="AR92" s="155" t="str">
        <f>IF(AN92&lt;AK92*10,"エラー",IF(AN92&gt;AK92*10+9,"エラー","o"))</f>
        <v>o</v>
      </c>
      <c r="AU92" s="155" t="str">
        <f>AP92</f>
        <v>五将</v>
      </c>
      <c r="AV92" s="155" t="str">
        <f>AO92</f>
        <v>疋田　　奏</v>
      </c>
      <c r="AW92" s="120"/>
      <c r="AX92" s="120">
        <v>9</v>
      </c>
      <c r="AY92" s="155" t="str">
        <f t="shared" ref="AY92:AZ96" si="78">AO97</f>
        <v>石川　志帆</v>
      </c>
      <c r="AZ92" s="155" t="str">
        <f t="shared" si="78"/>
        <v>三将</v>
      </c>
      <c r="BB92" s="149"/>
      <c r="BE92" s="156" t="str">
        <f t="shared" si="68"/>
        <v>瀧澤莉緒奈</v>
      </c>
      <c r="BF92" s="155"/>
      <c r="BG92" s="155" t="str">
        <f t="shared" si="59"/>
        <v>星　　朋花</v>
      </c>
      <c r="BH92" s="155"/>
      <c r="BI92" s="155" t="str">
        <f t="shared" si="60"/>
        <v>石川　志帆</v>
      </c>
      <c r="BJ92" s="155"/>
      <c r="BK92">
        <f t="shared" si="61"/>
        <v>2</v>
      </c>
    </row>
    <row r="93" spans="1:65">
      <c r="A93" s="417"/>
      <c r="B93" s="417"/>
      <c r="C93" s="431"/>
      <c r="D93" s="153">
        <v>81</v>
      </c>
      <c r="E93" s="162" t="str">
        <f>VLOOKUP(D93,マスター!$B$3:$E$200,3,FALSE)</f>
        <v>鈴木　康裕</v>
      </c>
      <c r="F93" s="162" t="str">
        <f>VLOOKUP(D93,マスター!$B$3:$E$200,2,FALSE)</f>
        <v>主将</v>
      </c>
      <c r="G93" s="155" t="str">
        <f t="shared" si="57"/>
        <v>o</v>
      </c>
      <c r="H93" s="155" t="str">
        <f>IF(D93&lt;A92*10,"エラー",IF(D93&gt;A92*10+9,"エラー","o"))</f>
        <v>o</v>
      </c>
      <c r="K93" s="155" t="str">
        <f t="shared" ref="K93:K96" si="79">F93</f>
        <v>主将</v>
      </c>
      <c r="L93" s="155" t="str">
        <f>E93</f>
        <v>鈴木　康裕</v>
      </c>
      <c r="M93" s="120"/>
      <c r="N93" s="120">
        <v>17</v>
      </c>
      <c r="O93" s="155" t="str">
        <f t="shared" si="76"/>
        <v>菅　　心緒</v>
      </c>
      <c r="P93" s="155" t="str">
        <f t="shared" si="76"/>
        <v>主将</v>
      </c>
      <c r="R93" s="143"/>
      <c r="S93" s="417"/>
      <c r="T93" s="417"/>
      <c r="U93" s="431"/>
      <c r="V93" s="153">
        <v>84</v>
      </c>
      <c r="W93" s="162" t="str">
        <f>VLOOKUP(V93,マスター!$B$3:$E$200,3,FALSE)</f>
        <v>結城　美桜</v>
      </c>
      <c r="X93" s="162" t="str">
        <f>VLOOKUP(V93,マスター!$B$3:$E$200,2,FALSE)</f>
        <v>四将</v>
      </c>
      <c r="Y93" s="155" t="str">
        <f t="shared" si="58"/>
        <v>o</v>
      </c>
      <c r="Z93" s="155" t="str">
        <f>IF(V93&lt;S92*10,"エラー",IF(V93&gt;S92*10+9,"エラー","o"))</f>
        <v>o</v>
      </c>
      <c r="AC93" s="155" t="str">
        <f t="shared" ref="AC93:AC96" si="80">X93</f>
        <v>四将</v>
      </c>
      <c r="AD93" s="155" t="str">
        <f>W93</f>
        <v>結城　美桜</v>
      </c>
      <c r="AE93" s="120">
        <v>8</v>
      </c>
      <c r="AF93" s="120"/>
      <c r="AG93" s="155" t="str">
        <f t="shared" si="77"/>
        <v>穐吉佳乃子</v>
      </c>
      <c r="AH93" s="155" t="str">
        <f t="shared" si="77"/>
        <v>六将</v>
      </c>
      <c r="AJ93" s="146"/>
      <c r="AK93" s="417"/>
      <c r="AL93" s="417"/>
      <c r="AM93" s="431"/>
      <c r="AN93" s="153">
        <v>44</v>
      </c>
      <c r="AO93" s="162" t="str">
        <f>VLOOKUP(AN93,マスター!$B$3:$E$200,3,FALSE)</f>
        <v>白旗　凛子</v>
      </c>
      <c r="AP93" s="162" t="str">
        <f>VLOOKUP(AN93,マスター!$B$3:$E$200,2,FALSE)</f>
        <v>四将</v>
      </c>
      <c r="AQ93" s="155" t="str">
        <f t="shared" si="55"/>
        <v>o</v>
      </c>
      <c r="AR93" s="155" t="str">
        <f>IF(AN93&lt;AK92*10,"エラー",IF(AN93&gt;AK92*10+9,"エラー","o"))</f>
        <v>o</v>
      </c>
      <c r="AU93" s="155" t="str">
        <f t="shared" ref="AU93:AU96" si="81">AP93</f>
        <v>四将</v>
      </c>
      <c r="AV93" s="155" t="str">
        <f>AO93</f>
        <v>白旗　凛子</v>
      </c>
      <c r="AW93" s="120"/>
      <c r="AX93" s="120">
        <v>13</v>
      </c>
      <c r="AY93" s="155" t="str">
        <f t="shared" si="78"/>
        <v>遠藤　舞子</v>
      </c>
      <c r="AZ93" s="155" t="str">
        <f t="shared" si="78"/>
        <v>五将</v>
      </c>
      <c r="BB93" s="149"/>
      <c r="BE93" s="156" t="str">
        <f t="shared" si="68"/>
        <v>菅　　心緒</v>
      </c>
      <c r="BF93" s="155"/>
      <c r="BG93" s="155" t="str">
        <f t="shared" si="59"/>
        <v>結城　美桜</v>
      </c>
      <c r="BH93" s="155"/>
      <c r="BI93" s="155" t="str">
        <f t="shared" si="60"/>
        <v>遠藤　舞子</v>
      </c>
      <c r="BJ93" s="155"/>
      <c r="BK93">
        <f t="shared" si="61"/>
        <v>3</v>
      </c>
    </row>
    <row r="94" spans="1:65">
      <c r="A94" s="417"/>
      <c r="B94" s="417"/>
      <c r="C94" s="431"/>
      <c r="D94" s="153">
        <v>83</v>
      </c>
      <c r="E94" s="162" t="str">
        <f>VLOOKUP(D94,マスター!$B$3:$E$200,3,FALSE)</f>
        <v>大澤　璃乃</v>
      </c>
      <c r="F94" s="162" t="str">
        <f>VLOOKUP(D94,マスター!$B$3:$E$200,2,FALSE)</f>
        <v>三将</v>
      </c>
      <c r="G94" s="155" t="str">
        <f t="shared" si="57"/>
        <v>o</v>
      </c>
      <c r="H94" s="155" t="str">
        <f>IF(D94&lt;A92*10,"エラー",IF(D94&gt;A92*10+9,"エラー","o"))</f>
        <v>o</v>
      </c>
      <c r="K94" s="155" t="str">
        <f t="shared" si="79"/>
        <v>三将</v>
      </c>
      <c r="L94" s="155" t="str">
        <f>E94</f>
        <v>大澤　璃乃</v>
      </c>
      <c r="M94" s="120">
        <v>18</v>
      </c>
      <c r="N94" s="120"/>
      <c r="O94" s="155" t="str">
        <f t="shared" si="76"/>
        <v>疋田　　奏</v>
      </c>
      <c r="P94" s="155" t="str">
        <f t="shared" si="76"/>
        <v>五将</v>
      </c>
      <c r="R94" s="143"/>
      <c r="S94" s="417"/>
      <c r="T94" s="417"/>
      <c r="U94" s="431"/>
      <c r="V94" s="153">
        <v>83</v>
      </c>
      <c r="W94" s="162" t="str">
        <f>VLOOKUP(V94,マスター!$B$3:$E$200,3,FALSE)</f>
        <v>大澤　璃乃</v>
      </c>
      <c r="X94" s="162" t="str">
        <f>VLOOKUP(V94,マスター!$B$3:$E$200,2,FALSE)</f>
        <v>三将</v>
      </c>
      <c r="Y94" s="155" t="str">
        <f t="shared" si="58"/>
        <v>o</v>
      </c>
      <c r="Z94" s="155" t="str">
        <f>IF(V94&lt;S92*10,"エラー",IF(V94&gt;S92*10+9,"エラー","o"))</f>
        <v>o</v>
      </c>
      <c r="AC94" s="155" t="str">
        <f t="shared" si="80"/>
        <v>三将</v>
      </c>
      <c r="AD94" s="155" t="str">
        <f>W94</f>
        <v>大澤　璃乃</v>
      </c>
      <c r="AE94" s="120">
        <v>6</v>
      </c>
      <c r="AF94" s="120"/>
      <c r="AG94" s="155" t="str">
        <f t="shared" si="77"/>
        <v>石川　志帆</v>
      </c>
      <c r="AH94" s="155" t="str">
        <f t="shared" si="77"/>
        <v>三将</v>
      </c>
      <c r="AJ94" s="146"/>
      <c r="AK94" s="417"/>
      <c r="AL94" s="417"/>
      <c r="AM94" s="431"/>
      <c r="AN94" s="153">
        <v>42</v>
      </c>
      <c r="AO94" s="162" t="str">
        <f>VLOOKUP(AN94,マスター!$B$3:$E$200,3,FALSE)</f>
        <v>金田　結菜</v>
      </c>
      <c r="AP94" s="162" t="str">
        <f>VLOOKUP(AN94,マスター!$B$3:$E$200,2,FALSE)</f>
        <v>副将</v>
      </c>
      <c r="AQ94" s="155" t="str">
        <f t="shared" si="55"/>
        <v>o</v>
      </c>
      <c r="AR94" s="155" t="str">
        <f>IF(AN94&lt;AK92*10,"エラー",IF(AN94&gt;AK92*10+9,"エラー","o"))</f>
        <v>o</v>
      </c>
      <c r="AU94" s="155" t="str">
        <f t="shared" si="81"/>
        <v>副将</v>
      </c>
      <c r="AV94" s="155" t="str">
        <f>AO94</f>
        <v>金田　結菜</v>
      </c>
      <c r="AW94" s="120">
        <v>10</v>
      </c>
      <c r="AX94" s="120"/>
      <c r="AY94" s="155" t="str">
        <f t="shared" si="78"/>
        <v>廣岡　里穂</v>
      </c>
      <c r="AZ94" s="155" t="str">
        <f t="shared" si="78"/>
        <v>副将</v>
      </c>
      <c r="BB94" s="149"/>
      <c r="BE94" s="156" t="str">
        <f t="shared" si="68"/>
        <v>大澤　璃乃</v>
      </c>
      <c r="BF94" s="155"/>
      <c r="BG94" s="155" t="str">
        <f t="shared" si="59"/>
        <v>大澤　璃乃</v>
      </c>
      <c r="BH94" s="155"/>
      <c r="BI94" s="155" t="str">
        <f t="shared" si="60"/>
        <v>金田　結菜</v>
      </c>
      <c r="BJ94" s="155"/>
      <c r="BK94">
        <f t="shared" si="61"/>
        <v>2</v>
      </c>
    </row>
    <row r="95" spans="1:65">
      <c r="A95" s="417"/>
      <c r="B95" s="417"/>
      <c r="C95" s="431"/>
      <c r="D95" s="153">
        <v>84</v>
      </c>
      <c r="E95" s="162" t="str">
        <f>VLOOKUP(D95,マスター!$B$3:$E$200,3,FALSE)</f>
        <v>結城　美桜</v>
      </c>
      <c r="F95" s="162" t="str">
        <f>VLOOKUP(D95,マスター!$B$3:$E$200,2,FALSE)</f>
        <v>四将</v>
      </c>
      <c r="G95" s="155" t="str">
        <f t="shared" si="57"/>
        <v>o</v>
      </c>
      <c r="H95" s="155" t="str">
        <f>IF(D95&lt;A92*10,"エラー",IF(D95&gt;A92*10+9,"エラー","o"))</f>
        <v>o</v>
      </c>
      <c r="K95" s="155" t="str">
        <f t="shared" si="79"/>
        <v>四将</v>
      </c>
      <c r="L95" s="155" t="str">
        <f>E95</f>
        <v>結城　美桜</v>
      </c>
      <c r="M95" s="120">
        <v>17</v>
      </c>
      <c r="N95" s="120"/>
      <c r="O95" s="155" t="str">
        <f t="shared" si="76"/>
        <v>金田　結菜</v>
      </c>
      <c r="P95" s="155" t="str">
        <f t="shared" si="76"/>
        <v>副将</v>
      </c>
      <c r="R95" s="143"/>
      <c r="S95" s="417"/>
      <c r="T95" s="417"/>
      <c r="U95" s="431"/>
      <c r="V95" s="153">
        <v>82</v>
      </c>
      <c r="W95" s="162" t="str">
        <f>VLOOKUP(V95,マスター!$B$3:$E$200,3,FALSE)</f>
        <v>八巻　瑠衣</v>
      </c>
      <c r="X95" s="162" t="str">
        <f>VLOOKUP(V95,マスター!$B$3:$E$200,2,FALSE)</f>
        <v>副将</v>
      </c>
      <c r="Y95" s="155" t="str">
        <f t="shared" si="58"/>
        <v>o</v>
      </c>
      <c r="Z95" s="155" t="str">
        <f>IF(V95&lt;S92*10,"エラー",IF(V95&gt;S92*10+9,"エラー","o"))</f>
        <v>o</v>
      </c>
      <c r="AC95" s="155" t="str">
        <f t="shared" si="80"/>
        <v>副将</v>
      </c>
      <c r="AD95" s="155" t="str">
        <f>W95</f>
        <v>八巻　瑠衣</v>
      </c>
      <c r="AE95" s="120">
        <v>7</v>
      </c>
      <c r="AF95" s="120"/>
      <c r="AG95" s="155" t="str">
        <f t="shared" si="77"/>
        <v>千阪　さと</v>
      </c>
      <c r="AH95" s="155" t="str">
        <f t="shared" si="77"/>
        <v>主将</v>
      </c>
      <c r="AJ95" s="146"/>
      <c r="AK95" s="417"/>
      <c r="AL95" s="417"/>
      <c r="AM95" s="431"/>
      <c r="AN95" s="153">
        <v>41</v>
      </c>
      <c r="AO95" s="162" t="str">
        <f>VLOOKUP(AN95,マスター!$B$3:$E$200,3,FALSE)</f>
        <v>菅　　心緒</v>
      </c>
      <c r="AP95" s="162" t="str">
        <f>VLOOKUP(AN95,マスター!$B$3:$E$200,2,FALSE)</f>
        <v>主将</v>
      </c>
      <c r="AQ95" s="155" t="str">
        <f t="shared" si="55"/>
        <v>o</v>
      </c>
      <c r="AR95" s="155" t="str">
        <f>IF(AN95&lt;AK92*10,"エラー",IF(AN95&gt;AK92*10+9,"エラー","o"))</f>
        <v>o</v>
      </c>
      <c r="AU95" s="155" t="str">
        <f t="shared" si="81"/>
        <v>主将</v>
      </c>
      <c r="AV95" s="155" t="str">
        <f>AO95</f>
        <v>菅　　心緒</v>
      </c>
      <c r="AW95" s="120">
        <v>19</v>
      </c>
      <c r="AX95" s="120"/>
      <c r="AY95" s="155" t="str">
        <f t="shared" si="78"/>
        <v>井手　菜月</v>
      </c>
      <c r="AZ95" s="155" t="str">
        <f t="shared" si="78"/>
        <v>四将</v>
      </c>
      <c r="BB95" s="149"/>
      <c r="BE95" s="156" t="str">
        <f t="shared" si="68"/>
        <v>結城　美桜</v>
      </c>
      <c r="BF95" s="155"/>
      <c r="BG95" s="155" t="str">
        <f t="shared" si="59"/>
        <v>八巻　瑠衣</v>
      </c>
      <c r="BH95" s="155"/>
      <c r="BI95" s="155" t="str">
        <f t="shared" si="60"/>
        <v>菅　　心緒</v>
      </c>
      <c r="BJ95" s="155"/>
      <c r="BK95">
        <f t="shared" si="61"/>
        <v>2</v>
      </c>
    </row>
    <row r="96" spans="1:65">
      <c r="A96" s="417"/>
      <c r="B96" s="417"/>
      <c r="C96" s="431"/>
      <c r="D96" s="153">
        <v>82</v>
      </c>
      <c r="E96" s="162" t="str">
        <f>VLOOKUP(D96,マスター!$B$3:$E$200,3,FALSE)</f>
        <v>八巻　瑠衣</v>
      </c>
      <c r="F96" s="162" t="str">
        <f>VLOOKUP(D96,マスター!$B$3:$E$200,2,FALSE)</f>
        <v>副将</v>
      </c>
      <c r="G96" s="155" t="str">
        <f t="shared" si="57"/>
        <v>o</v>
      </c>
      <c r="H96" s="155" t="str">
        <f>IF(D96&lt;A92*10,"エラー",IF(D96&gt;A92*10+9,"エラー","o"))</f>
        <v>o</v>
      </c>
      <c r="K96" s="155" t="str">
        <f t="shared" si="79"/>
        <v>副将</v>
      </c>
      <c r="L96" s="155" t="str">
        <f>E96</f>
        <v>八巻　瑠衣</v>
      </c>
      <c r="M96" s="120"/>
      <c r="N96" s="120">
        <v>1</v>
      </c>
      <c r="O96" s="155" t="str">
        <f t="shared" si="76"/>
        <v>大場　結衣</v>
      </c>
      <c r="P96" s="155" t="str">
        <f t="shared" si="76"/>
        <v>三将</v>
      </c>
      <c r="R96" s="143"/>
      <c r="S96" s="417"/>
      <c r="T96" s="417"/>
      <c r="U96" s="431"/>
      <c r="V96" s="153">
        <v>81</v>
      </c>
      <c r="W96" s="162" t="str">
        <f>VLOOKUP(V96,マスター!$B$3:$E$200,3,FALSE)</f>
        <v>鈴木　康裕</v>
      </c>
      <c r="X96" s="162" t="str">
        <f>VLOOKUP(V96,マスター!$B$3:$E$200,2,FALSE)</f>
        <v>主将</v>
      </c>
      <c r="Y96" s="155" t="str">
        <f t="shared" si="58"/>
        <v>o</v>
      </c>
      <c r="Z96" s="155" t="str">
        <f>IF(V96&lt;S92*10,"エラー",IF(V96&gt;S92*10+9,"エラー","o"))</f>
        <v>o</v>
      </c>
      <c r="AC96" s="155" t="str">
        <f t="shared" si="80"/>
        <v>主将</v>
      </c>
      <c r="AD96" s="155" t="str">
        <f>W96</f>
        <v>鈴木　康裕</v>
      </c>
      <c r="AE96" s="120">
        <v>14</v>
      </c>
      <c r="AF96" s="120"/>
      <c r="AG96" s="155" t="str">
        <f t="shared" si="77"/>
        <v>遠藤　舞子</v>
      </c>
      <c r="AH96" s="155" t="str">
        <f t="shared" si="77"/>
        <v>五将</v>
      </c>
      <c r="AJ96" s="146"/>
      <c r="AK96" s="417"/>
      <c r="AL96" s="417"/>
      <c r="AM96" s="431"/>
      <c r="AN96" s="153">
        <v>43</v>
      </c>
      <c r="AO96" s="162" t="str">
        <f>VLOOKUP(AN96,マスター!$B$3:$E$200,3,FALSE)</f>
        <v>大場　結衣</v>
      </c>
      <c r="AP96" s="162" t="str">
        <f>VLOOKUP(AN96,マスター!$B$3:$E$200,2,FALSE)</f>
        <v>三将</v>
      </c>
      <c r="AQ96" s="155" t="str">
        <f t="shared" si="55"/>
        <v>o</v>
      </c>
      <c r="AR96" s="155" t="str">
        <f>IF(AN96&lt;AK92*10,"エラー",IF(AN96&gt;AK92*10+9,"エラー","o"))</f>
        <v>o</v>
      </c>
      <c r="AU96" s="155" t="str">
        <f t="shared" si="81"/>
        <v>三将</v>
      </c>
      <c r="AV96" s="155" t="str">
        <f>AO96</f>
        <v>大場　結衣</v>
      </c>
      <c r="AW96" s="120"/>
      <c r="AX96" s="120">
        <v>11</v>
      </c>
      <c r="AY96" s="155" t="str">
        <f t="shared" si="78"/>
        <v>千阪　さと</v>
      </c>
      <c r="AZ96" s="155" t="str">
        <f t="shared" si="78"/>
        <v>主将</v>
      </c>
      <c r="BB96" s="149"/>
      <c r="BE96" s="156" t="str">
        <f t="shared" si="68"/>
        <v>大場　結衣</v>
      </c>
      <c r="BF96" s="155"/>
      <c r="BG96" s="155" t="str">
        <f t="shared" si="59"/>
        <v>鈴木　康裕</v>
      </c>
      <c r="BH96" s="155"/>
      <c r="BI96" s="155" t="str">
        <f t="shared" si="60"/>
        <v>千阪　さと</v>
      </c>
      <c r="BJ96" s="155"/>
      <c r="BK96">
        <f t="shared" si="61"/>
        <v>2</v>
      </c>
    </row>
    <row r="97" spans="1:63">
      <c r="A97" s="417">
        <f>VLOOKUP(C97,マスター!$K:$M,2,FALSE)</f>
        <v>4</v>
      </c>
      <c r="B97" s="417" t="str">
        <f>VLOOKUP(C97,マスター!$K:$M,3,FALSE)</f>
        <v>山形</v>
      </c>
      <c r="C97" s="420" t="s">
        <v>384</v>
      </c>
      <c r="D97" s="153">
        <v>44</v>
      </c>
      <c r="E97" s="155" t="str">
        <f>VLOOKUP(D97,マスター!$B$3:$E$200,3,FALSE)</f>
        <v>白旗　凛子</v>
      </c>
      <c r="F97" s="155" t="str">
        <f>VLOOKUP(D97,マスター!$B$3:$E$200,2,FALSE)</f>
        <v>四将</v>
      </c>
      <c r="G97" s="155" t="str">
        <f t="shared" si="57"/>
        <v>o</v>
      </c>
      <c r="H97" s="155" t="str">
        <f>IF(D97&lt;A97*10,"エラー",IF(D97&gt;A97*10+9,"エラー","o"))</f>
        <v>o</v>
      </c>
      <c r="R97" s="143"/>
      <c r="S97" s="417">
        <f>VLOOKUP(U97,マスター!$K:$M,2,FALSE)</f>
        <v>24</v>
      </c>
      <c r="T97" s="417" t="str">
        <f>VLOOKUP(U97,マスター!$K:$M,3,FALSE)</f>
        <v>愛媛</v>
      </c>
      <c r="U97" s="420" t="s">
        <v>387</v>
      </c>
      <c r="V97" s="153">
        <v>247</v>
      </c>
      <c r="W97" s="155" t="str">
        <f>VLOOKUP(V97,マスター!$B$3:$E$200,3,FALSE)</f>
        <v>日野　四季</v>
      </c>
      <c r="X97" s="155" t="str">
        <f>VLOOKUP(V97,マスター!$B$3:$E$200,2,FALSE)</f>
        <v>七将</v>
      </c>
      <c r="Y97" s="155" t="str">
        <f t="shared" si="58"/>
        <v>o</v>
      </c>
      <c r="Z97" s="155" t="str">
        <f>IF(V97&lt;S97*10,"エラー",IF(V97&gt;S97*10+9,"エラー","o"))</f>
        <v>o</v>
      </c>
      <c r="AJ97" s="146"/>
      <c r="AK97" s="417">
        <f>VLOOKUP(AM97,マスター!$K:$M,2,FALSE)</f>
        <v>24</v>
      </c>
      <c r="AL97" s="417" t="str">
        <f>VLOOKUP(AM97,マスター!$K:$M,3,FALSE)</f>
        <v>愛媛</v>
      </c>
      <c r="AM97" s="420" t="s">
        <v>387</v>
      </c>
      <c r="AN97" s="153">
        <v>243</v>
      </c>
      <c r="AO97" s="155" t="str">
        <f>VLOOKUP(AN97,マスター!$B$3:$E$200,3,FALSE)</f>
        <v>石川　志帆</v>
      </c>
      <c r="AP97" s="155" t="str">
        <f>VLOOKUP(AN97,マスター!$B$3:$E$200,2,FALSE)</f>
        <v>三将</v>
      </c>
      <c r="AQ97" s="155" t="str">
        <f t="shared" si="55"/>
        <v>o</v>
      </c>
      <c r="AR97" s="155" t="str">
        <f>IF(AN97&lt;AK97*10,"エラー",IF(AN97&gt;AK97*10+9,"エラー","o"))</f>
        <v>o</v>
      </c>
      <c r="BB97" s="149"/>
      <c r="BE97" s="156" t="str">
        <f t="shared" si="68"/>
        <v/>
      </c>
      <c r="BF97" s="155"/>
      <c r="BG97" s="155" t="str">
        <f t="shared" si="59"/>
        <v/>
      </c>
      <c r="BH97" s="155"/>
      <c r="BI97" s="155" t="str">
        <f t="shared" si="60"/>
        <v/>
      </c>
      <c r="BJ97" s="155"/>
      <c r="BK97">
        <f t="shared" si="61"/>
        <v>6291265</v>
      </c>
    </row>
    <row r="98" spans="1:63">
      <c r="A98" s="417"/>
      <c r="B98" s="417"/>
      <c r="C98" s="420"/>
      <c r="D98" s="153">
        <v>41</v>
      </c>
      <c r="E98" s="155" t="str">
        <f>VLOOKUP(D98,マスター!$B$3:$E$200,3,FALSE)</f>
        <v>菅　　心緒</v>
      </c>
      <c r="F98" s="155" t="str">
        <f>VLOOKUP(D98,マスター!$B$3:$E$200,2,FALSE)</f>
        <v>主将</v>
      </c>
      <c r="G98" s="155" t="str">
        <f t="shared" si="57"/>
        <v>o</v>
      </c>
      <c r="H98" s="155" t="str">
        <f>IF(D98&lt;A97*10,"エラー",IF(D98&gt;A97*10+9,"エラー","o"))</f>
        <v>o</v>
      </c>
      <c r="R98" s="143"/>
      <c r="S98" s="417"/>
      <c r="T98" s="417"/>
      <c r="U98" s="420"/>
      <c r="V98" s="153">
        <v>246</v>
      </c>
      <c r="W98" s="155" t="str">
        <f>VLOOKUP(V98,マスター!$B$3:$E$200,3,FALSE)</f>
        <v>穐吉佳乃子</v>
      </c>
      <c r="X98" s="155" t="str">
        <f>VLOOKUP(V98,マスター!$B$3:$E$200,2,FALSE)</f>
        <v>六将</v>
      </c>
      <c r="Y98" s="155" t="str">
        <f t="shared" si="58"/>
        <v>o</v>
      </c>
      <c r="Z98" s="155" t="str">
        <f>IF(V98&lt;S97*10,"エラー",IF(V98&gt;S97*10+9,"エラー","o"))</f>
        <v>o</v>
      </c>
      <c r="AJ98" s="146"/>
      <c r="AK98" s="417"/>
      <c r="AL98" s="417"/>
      <c r="AM98" s="420"/>
      <c r="AN98" s="153">
        <v>245</v>
      </c>
      <c r="AO98" s="155" t="str">
        <f>VLOOKUP(AN98,マスター!$B$3:$E$200,3,FALSE)</f>
        <v>遠藤　舞子</v>
      </c>
      <c r="AP98" s="155" t="str">
        <f>VLOOKUP(AN98,マスター!$B$3:$E$200,2,FALSE)</f>
        <v>五将</v>
      </c>
      <c r="AQ98" s="155" t="str">
        <f t="shared" si="55"/>
        <v>o</v>
      </c>
      <c r="AR98" s="155" t="str">
        <f>IF(AN98&lt;AK97*10,"エラー",IF(AN98&gt;AK97*10+9,"エラー","o"))</f>
        <v>o</v>
      </c>
      <c r="BB98" s="149"/>
      <c r="BE98" s="156" t="str">
        <f t="shared" si="68"/>
        <v/>
      </c>
      <c r="BF98" s="155"/>
      <c r="BG98" s="155" t="str">
        <f t="shared" si="59"/>
        <v/>
      </c>
      <c r="BH98" s="155"/>
      <c r="BI98" s="155" t="str">
        <f t="shared" si="60"/>
        <v/>
      </c>
      <c r="BJ98" s="155"/>
      <c r="BK98">
        <f t="shared" si="61"/>
        <v>6291265</v>
      </c>
    </row>
    <row r="99" spans="1:63">
      <c r="A99" s="417"/>
      <c r="B99" s="417"/>
      <c r="C99" s="420"/>
      <c r="D99" s="153">
        <v>45</v>
      </c>
      <c r="E99" s="155" t="str">
        <f>VLOOKUP(D99,マスター!$B$3:$E$200,3,FALSE)</f>
        <v>疋田　　奏</v>
      </c>
      <c r="F99" s="155" t="str">
        <f>VLOOKUP(D99,マスター!$B$3:$E$200,2,FALSE)</f>
        <v>五将</v>
      </c>
      <c r="G99" s="155" t="str">
        <f t="shared" si="57"/>
        <v>o</v>
      </c>
      <c r="H99" s="155" t="str">
        <f>IF(D99&lt;A97*10,"エラー",IF(D99&gt;A97*10+9,"エラー","o"))</f>
        <v>o</v>
      </c>
      <c r="R99" s="143"/>
      <c r="S99" s="417"/>
      <c r="T99" s="417"/>
      <c r="U99" s="420"/>
      <c r="V99" s="153">
        <v>243</v>
      </c>
      <c r="W99" s="155" t="str">
        <f>VLOOKUP(V99,マスター!$B$3:$E$200,3,FALSE)</f>
        <v>石川　志帆</v>
      </c>
      <c r="X99" s="155" t="str">
        <f>VLOOKUP(V99,マスター!$B$3:$E$200,2,FALSE)</f>
        <v>三将</v>
      </c>
      <c r="Y99" s="155" t="str">
        <f t="shared" si="58"/>
        <v>o</v>
      </c>
      <c r="Z99" s="155" t="str">
        <f>IF(V99&lt;S97*10,"エラー",IF(V99&gt;S97*10+9,"エラー","o"))</f>
        <v>o</v>
      </c>
      <c r="AJ99" s="146"/>
      <c r="AK99" s="417"/>
      <c r="AL99" s="417"/>
      <c r="AM99" s="420"/>
      <c r="AN99" s="153">
        <v>242</v>
      </c>
      <c r="AO99" s="155" t="str">
        <f>VLOOKUP(AN99,マスター!$B$3:$E$200,3,FALSE)</f>
        <v>廣岡　里穂</v>
      </c>
      <c r="AP99" s="155" t="str">
        <f>VLOOKUP(AN99,マスター!$B$3:$E$200,2,FALSE)</f>
        <v>副将</v>
      </c>
      <c r="AQ99" s="155" t="str">
        <f t="shared" si="55"/>
        <v>o</v>
      </c>
      <c r="AR99" s="155" t="str">
        <f>IF(AN99&lt;AK97*10,"エラー",IF(AN99&gt;AK97*10+9,"エラー","o"))</f>
        <v>o</v>
      </c>
      <c r="BB99" s="149"/>
      <c r="BE99" s="156" t="str">
        <f t="shared" si="68"/>
        <v/>
      </c>
      <c r="BF99" s="155"/>
      <c r="BG99" s="155" t="str">
        <f t="shared" si="59"/>
        <v/>
      </c>
      <c r="BH99" s="155"/>
      <c r="BI99" s="155" t="str">
        <f t="shared" si="60"/>
        <v/>
      </c>
      <c r="BJ99" s="155"/>
      <c r="BK99">
        <f t="shared" si="61"/>
        <v>6291265</v>
      </c>
    </row>
    <row r="100" spans="1:63">
      <c r="A100" s="417"/>
      <c r="B100" s="417"/>
      <c r="C100" s="420"/>
      <c r="D100" s="153">
        <v>42</v>
      </c>
      <c r="E100" s="155" t="str">
        <f>VLOOKUP(D100,マスター!$B$3:$E$200,3,FALSE)</f>
        <v>金田　結菜</v>
      </c>
      <c r="F100" s="155" t="str">
        <f>VLOOKUP(D100,マスター!$B$3:$E$200,2,FALSE)</f>
        <v>副将</v>
      </c>
      <c r="G100" s="155" t="str">
        <f t="shared" si="57"/>
        <v>o</v>
      </c>
      <c r="H100" s="155" t="str">
        <f>IF(D100&lt;A97*10,"エラー",IF(D100&gt;A97*10+9,"エラー","o"))</f>
        <v>o</v>
      </c>
      <c r="R100" s="143"/>
      <c r="S100" s="417"/>
      <c r="T100" s="417"/>
      <c r="U100" s="420"/>
      <c r="V100" s="153">
        <v>241</v>
      </c>
      <c r="W100" s="155" t="str">
        <f>VLOOKUP(V100,マスター!$B$3:$E$200,3,FALSE)</f>
        <v>千阪　さと</v>
      </c>
      <c r="X100" s="155" t="str">
        <f>VLOOKUP(V100,マスター!$B$3:$E$200,2,FALSE)</f>
        <v>主将</v>
      </c>
      <c r="Y100" s="155" t="str">
        <f t="shared" si="58"/>
        <v>o</v>
      </c>
      <c r="Z100" s="155" t="str">
        <f>IF(V100&lt;S97*10,"エラー",IF(V100&gt;S97*10+9,"エラー","o"))</f>
        <v>o</v>
      </c>
      <c r="AJ100" s="146"/>
      <c r="AK100" s="417"/>
      <c r="AL100" s="417"/>
      <c r="AM100" s="420"/>
      <c r="AN100" s="153">
        <v>244</v>
      </c>
      <c r="AO100" s="155" t="str">
        <f>VLOOKUP(AN100,マスター!$B$3:$E$200,3,FALSE)</f>
        <v>井手　菜月</v>
      </c>
      <c r="AP100" s="155" t="str">
        <f>VLOOKUP(AN100,マスター!$B$3:$E$200,2,FALSE)</f>
        <v>四将</v>
      </c>
      <c r="AQ100" s="155" t="str">
        <f t="shared" si="55"/>
        <v>o</v>
      </c>
      <c r="AR100" s="155" t="str">
        <f>IF(AN100&lt;AK97*10,"エラー",IF(AN100&gt;AK97*10+9,"エラー","o"))</f>
        <v>o</v>
      </c>
      <c r="BB100" s="149"/>
      <c r="BE100" s="156" t="str">
        <f t="shared" si="68"/>
        <v/>
      </c>
      <c r="BF100" s="155"/>
      <c r="BG100" s="155" t="str">
        <f t="shared" si="59"/>
        <v/>
      </c>
      <c r="BH100" s="155"/>
      <c r="BI100" s="155" t="str">
        <f t="shared" si="60"/>
        <v/>
      </c>
      <c r="BJ100" s="155"/>
      <c r="BK100">
        <f t="shared" si="61"/>
        <v>6291265</v>
      </c>
    </row>
    <row r="101" spans="1:63" ht="19" thickBot="1">
      <c r="A101" s="417"/>
      <c r="B101" s="417"/>
      <c r="C101" s="421"/>
      <c r="D101" s="153">
        <v>43</v>
      </c>
      <c r="E101" s="155" t="str">
        <f>VLOOKUP(D101,マスター!$B$3:$E$200,3,FALSE)</f>
        <v>大場　結衣</v>
      </c>
      <c r="F101" s="155" t="str">
        <f>VLOOKUP(D101,マスター!$B$3:$E$200,2,FALSE)</f>
        <v>三将</v>
      </c>
      <c r="G101" s="155" t="str">
        <f t="shared" si="57"/>
        <v>o</v>
      </c>
      <c r="H101" s="155" t="str">
        <f>IF(D101&lt;A97*10,"エラー",IF(D101&gt;A97*10+9,"エラー","o"))</f>
        <v>o</v>
      </c>
      <c r="K101" t="str">
        <f>B102</f>
        <v>千葉</v>
      </c>
      <c r="O101" t="str">
        <f>B107</f>
        <v>奈良</v>
      </c>
      <c r="R101" s="143"/>
      <c r="S101" s="417"/>
      <c r="T101" s="417"/>
      <c r="U101" s="421"/>
      <c r="V101" s="153">
        <v>245</v>
      </c>
      <c r="W101" s="155" t="str">
        <f>VLOOKUP(V101,マスター!$B$3:$E$200,3,FALSE)</f>
        <v>遠藤　舞子</v>
      </c>
      <c r="X101" s="155" t="str">
        <f>VLOOKUP(V101,マスター!$B$3:$E$200,2,FALSE)</f>
        <v>五将</v>
      </c>
      <c r="Y101" s="155" t="str">
        <f t="shared" si="58"/>
        <v>o</v>
      </c>
      <c r="Z101" s="155" t="str">
        <f>IF(V101&lt;S97*10,"エラー",IF(V101&gt;S97*10+9,"エラー","o"))</f>
        <v>o</v>
      </c>
      <c r="AC101" t="str">
        <f>T102</f>
        <v>千葉</v>
      </c>
      <c r="AG101" t="str">
        <f>T107</f>
        <v>北海道</v>
      </c>
      <c r="AJ101" s="146"/>
      <c r="AK101" s="417"/>
      <c r="AL101" s="417"/>
      <c r="AM101" s="421"/>
      <c r="AN101" s="153">
        <v>241</v>
      </c>
      <c r="AO101" s="155" t="str">
        <f>VLOOKUP(AN101,マスター!$B$3:$E$200,3,FALSE)</f>
        <v>千阪　さと</v>
      </c>
      <c r="AP101" s="155" t="str">
        <f>VLOOKUP(AN101,マスター!$B$3:$E$200,2,FALSE)</f>
        <v>主将</v>
      </c>
      <c r="AQ101" s="155" t="str">
        <f t="shared" si="55"/>
        <v>o</v>
      </c>
      <c r="AR101" s="155" t="str">
        <f>IF(AN101&lt;AK97*10,"エラー",IF(AN101&gt;AK97*10+9,"エラー","o"))</f>
        <v>o</v>
      </c>
      <c r="AU101" t="str">
        <f>AL102</f>
        <v>奈良</v>
      </c>
      <c r="AY101" t="str">
        <f>AL107</f>
        <v>北海道</v>
      </c>
      <c r="BB101" s="149"/>
      <c r="BE101" s="156" t="str">
        <f t="shared" si="68"/>
        <v/>
      </c>
      <c r="BF101" s="155"/>
      <c r="BG101" s="155" t="str">
        <f t="shared" si="59"/>
        <v/>
      </c>
      <c r="BH101" s="155"/>
      <c r="BI101" s="155" t="str">
        <f t="shared" si="60"/>
        <v/>
      </c>
      <c r="BJ101" s="155"/>
      <c r="BK101">
        <f t="shared" si="61"/>
        <v>6291265</v>
      </c>
    </row>
    <row r="102" spans="1:63">
      <c r="A102" s="417">
        <f>VLOOKUP(C102,マスター!$K:$M,2,FALSE)</f>
        <v>9</v>
      </c>
      <c r="B102" s="417" t="str">
        <f>VLOOKUP(C102,マスター!$K:$M,3,FALSE)</f>
        <v>千葉</v>
      </c>
      <c r="C102" s="432" t="s">
        <v>390</v>
      </c>
      <c r="D102" s="153">
        <v>91</v>
      </c>
      <c r="E102" s="163" t="str">
        <f>VLOOKUP(D102,マスター!$B$3:$E$200,3,FALSE)</f>
        <v>小渕　真生</v>
      </c>
      <c r="F102" s="163" t="str">
        <f>VLOOKUP(D102,マスター!$B$3:$E$200,2,FALSE)</f>
        <v>主将</v>
      </c>
      <c r="G102" s="155" t="str">
        <f t="shared" si="57"/>
        <v>o</v>
      </c>
      <c r="H102" s="155" t="str">
        <f>IF(D102&lt;A102*10,"エラー",IF(D102&gt;A102*10+9,"エラー","o"))</f>
        <v>o</v>
      </c>
      <c r="K102" s="155" t="str">
        <f>F102</f>
        <v>主将</v>
      </c>
      <c r="L102" s="155" t="str">
        <f>E102</f>
        <v>小渕　真生</v>
      </c>
      <c r="M102" s="120"/>
      <c r="N102" s="120">
        <v>3</v>
      </c>
      <c r="O102" s="155" t="str">
        <f t="shared" ref="O102:P106" si="82">E107</f>
        <v>森田　　麗</v>
      </c>
      <c r="P102" s="155" t="str">
        <f t="shared" si="82"/>
        <v>五将</v>
      </c>
      <c r="R102" s="143"/>
      <c r="S102" s="417">
        <f>VLOOKUP(U102,マスター!$K:$M,2,FALSE)</f>
        <v>9</v>
      </c>
      <c r="T102" s="417" t="str">
        <f>VLOOKUP(U102,マスター!$K:$M,3,FALSE)</f>
        <v>千葉</v>
      </c>
      <c r="U102" s="432" t="s">
        <v>390</v>
      </c>
      <c r="V102" s="153">
        <v>91</v>
      </c>
      <c r="W102" s="163" t="str">
        <f>VLOOKUP(V102,マスター!$B$3:$E$200,3,FALSE)</f>
        <v>小渕　真生</v>
      </c>
      <c r="X102" s="163" t="str">
        <f>VLOOKUP(V102,マスター!$B$3:$E$200,2,FALSE)</f>
        <v>主将</v>
      </c>
      <c r="Y102" s="155" t="str">
        <f t="shared" si="58"/>
        <v>o</v>
      </c>
      <c r="Z102" s="155" t="str">
        <f>IF(V102&lt;S102*10,"エラー",IF(V102&gt;S102*10+9,"エラー","o"))</f>
        <v>o</v>
      </c>
      <c r="AC102" s="155" t="str">
        <f>X102</f>
        <v>主将</v>
      </c>
      <c r="AD102" s="155" t="str">
        <f>W102</f>
        <v>小渕　真生</v>
      </c>
      <c r="AE102" s="120">
        <v>11</v>
      </c>
      <c r="AF102" s="120"/>
      <c r="AG102" s="155" t="str">
        <f t="shared" ref="AG102:AH106" si="83">W107</f>
        <v>植田　風香</v>
      </c>
      <c r="AH102" s="155" t="str">
        <f t="shared" si="83"/>
        <v>四将</v>
      </c>
      <c r="AJ102" s="146"/>
      <c r="AK102" s="417">
        <f>VLOOKUP(AM102,マスター!$K:$M,2,FALSE)</f>
        <v>22</v>
      </c>
      <c r="AL102" s="417" t="str">
        <f>VLOOKUP(AM102,マスター!$K:$M,3,FALSE)</f>
        <v>奈良</v>
      </c>
      <c r="AM102" s="432" t="s">
        <v>393</v>
      </c>
      <c r="AN102" s="153">
        <v>226</v>
      </c>
      <c r="AO102" s="163" t="str">
        <f>VLOOKUP(AN102,マスター!$B$3:$E$200,3,FALSE)</f>
        <v>荒川　直大</v>
      </c>
      <c r="AP102" s="163" t="str">
        <f>VLOOKUP(AN102,マスター!$B$3:$E$200,2,FALSE)</f>
        <v>六将</v>
      </c>
      <c r="AQ102" s="155" t="str">
        <f t="shared" si="55"/>
        <v>o</v>
      </c>
      <c r="AR102" s="155" t="str">
        <f>IF(AN102&lt;AK102*10,"エラー",IF(AN102&gt;AK102*10+9,"エラー","o"))</f>
        <v>o</v>
      </c>
      <c r="AU102" s="155" t="str">
        <f>AP102</f>
        <v>六将</v>
      </c>
      <c r="AV102" s="155" t="str">
        <f>AO102</f>
        <v>荒川　直大</v>
      </c>
      <c r="AW102" s="120">
        <v>5</v>
      </c>
      <c r="AX102" s="120"/>
      <c r="AY102" s="155" t="str">
        <f t="shared" ref="AY102:AZ106" si="84">AO107</f>
        <v>中野　侑海</v>
      </c>
      <c r="AZ102" s="155" t="str">
        <f t="shared" si="84"/>
        <v>主将</v>
      </c>
      <c r="BB102" s="149"/>
      <c r="BE102" s="156" t="str">
        <f t="shared" si="68"/>
        <v>森田　　麗</v>
      </c>
      <c r="BF102" s="155"/>
      <c r="BG102" s="155" t="str">
        <f t="shared" si="59"/>
        <v>小渕　真生</v>
      </c>
      <c r="BH102" s="155"/>
      <c r="BI102" s="155" t="str">
        <f t="shared" si="60"/>
        <v>荒川　直大</v>
      </c>
      <c r="BJ102" s="155"/>
      <c r="BK102">
        <f t="shared" si="61"/>
        <v>1</v>
      </c>
    </row>
    <row r="103" spans="1:63">
      <c r="A103" s="417"/>
      <c r="B103" s="417"/>
      <c r="C103" s="433"/>
      <c r="D103" s="153">
        <v>92</v>
      </c>
      <c r="E103" s="163" t="str">
        <f>VLOOKUP(D103,マスター!$B$3:$E$200,3,FALSE)</f>
        <v>千葉　　楓</v>
      </c>
      <c r="F103" s="163" t="str">
        <f>VLOOKUP(D103,マスター!$B$3:$E$200,2,FALSE)</f>
        <v>副将</v>
      </c>
      <c r="G103" s="155" t="str">
        <f t="shared" si="57"/>
        <v>o</v>
      </c>
      <c r="H103" s="155" t="str">
        <f>IF(D103&lt;A102*10,"エラー",IF(D103&gt;A102*10+9,"エラー","o"))</f>
        <v>o</v>
      </c>
      <c r="K103" s="155" t="str">
        <f t="shared" ref="K103:K106" si="85">F103</f>
        <v>副将</v>
      </c>
      <c r="L103" s="155" t="str">
        <f>E103</f>
        <v>千葉　　楓</v>
      </c>
      <c r="M103" s="120"/>
      <c r="N103" s="120">
        <v>7</v>
      </c>
      <c r="O103" s="155" t="str">
        <f t="shared" si="82"/>
        <v>松本　唯奈</v>
      </c>
      <c r="P103" s="155" t="str">
        <f t="shared" si="82"/>
        <v>主将</v>
      </c>
      <c r="R103" s="143"/>
      <c r="S103" s="417"/>
      <c r="T103" s="417"/>
      <c r="U103" s="433"/>
      <c r="V103" s="153">
        <v>92</v>
      </c>
      <c r="W103" s="163" t="str">
        <f>VLOOKUP(V103,マスター!$B$3:$E$200,3,FALSE)</f>
        <v>千葉　　楓</v>
      </c>
      <c r="X103" s="163" t="str">
        <f>VLOOKUP(V103,マスター!$B$3:$E$200,2,FALSE)</f>
        <v>副将</v>
      </c>
      <c r="Y103" s="155" t="str">
        <f t="shared" si="58"/>
        <v>o</v>
      </c>
      <c r="Z103" s="155" t="str">
        <f>IF(V103&lt;S102*10,"エラー",IF(V103&gt;S102*10+9,"エラー","o"))</f>
        <v>o</v>
      </c>
      <c r="AC103" s="155" t="str">
        <f t="shared" ref="AC103:AC106" si="86">X103</f>
        <v>副将</v>
      </c>
      <c r="AD103" s="155" t="str">
        <f>W103</f>
        <v>千葉　　楓</v>
      </c>
      <c r="AE103" s="120"/>
      <c r="AF103" s="120">
        <v>9</v>
      </c>
      <c r="AG103" s="155" t="str">
        <f t="shared" si="83"/>
        <v>中野　侑海</v>
      </c>
      <c r="AH103" s="155" t="str">
        <f t="shared" si="83"/>
        <v>主将</v>
      </c>
      <c r="AJ103" s="146"/>
      <c r="AK103" s="417"/>
      <c r="AL103" s="417"/>
      <c r="AM103" s="433"/>
      <c r="AN103" s="153">
        <v>223</v>
      </c>
      <c r="AO103" s="163" t="str">
        <f>VLOOKUP(AN103,マスター!$B$3:$E$200,3,FALSE)</f>
        <v>林　　悠乃</v>
      </c>
      <c r="AP103" s="163" t="str">
        <f>VLOOKUP(AN103,マスター!$B$3:$E$200,2,FALSE)</f>
        <v>三将</v>
      </c>
      <c r="AQ103" s="155" t="str">
        <f t="shared" si="55"/>
        <v>o</v>
      </c>
      <c r="AR103" s="155" t="str">
        <f>IF(AN103&lt;AK102*10,"エラー",IF(AN103&gt;AK102*10+9,"エラー","o"))</f>
        <v>o</v>
      </c>
      <c r="AU103" s="155" t="str">
        <f t="shared" ref="AU103:AU106" si="87">AP103</f>
        <v>三将</v>
      </c>
      <c r="AV103" s="155" t="str">
        <f>AO103</f>
        <v>林　　悠乃</v>
      </c>
      <c r="AW103" s="120">
        <v>12</v>
      </c>
      <c r="AX103" s="120"/>
      <c r="AY103" s="155" t="str">
        <f t="shared" si="84"/>
        <v>植田　風香</v>
      </c>
      <c r="AZ103" s="155" t="str">
        <f t="shared" si="84"/>
        <v>四将</v>
      </c>
      <c r="BB103" s="149"/>
      <c r="BE103" s="156" t="str">
        <f t="shared" si="68"/>
        <v>松本　唯奈</v>
      </c>
      <c r="BF103" s="155"/>
      <c r="BG103" s="155" t="str">
        <f t="shared" si="59"/>
        <v>中野　侑海</v>
      </c>
      <c r="BH103" s="155"/>
      <c r="BI103" s="155" t="str">
        <f t="shared" si="60"/>
        <v>林　　悠乃</v>
      </c>
      <c r="BJ103" s="155"/>
      <c r="BK103">
        <f t="shared" si="61"/>
        <v>2</v>
      </c>
    </row>
    <row r="104" spans="1:63">
      <c r="A104" s="417"/>
      <c r="B104" s="417"/>
      <c r="C104" s="433"/>
      <c r="D104" s="153">
        <v>94</v>
      </c>
      <c r="E104" s="163" t="str">
        <f>VLOOKUP(D104,マスター!$B$3:$E$200,3,FALSE)</f>
        <v>小山　実莉</v>
      </c>
      <c r="F104" s="163" t="str">
        <f>VLOOKUP(D104,マスター!$B$3:$E$200,2,FALSE)</f>
        <v>四将</v>
      </c>
      <c r="G104" s="155" t="str">
        <f t="shared" si="57"/>
        <v>o</v>
      </c>
      <c r="H104" s="155" t="str">
        <f>IF(D104&lt;A102*10,"エラー",IF(D104&gt;A102*10+9,"エラー","o"))</f>
        <v>o</v>
      </c>
      <c r="K104" s="155" t="str">
        <f t="shared" si="85"/>
        <v>四将</v>
      </c>
      <c r="L104" s="155" t="str">
        <f>E104</f>
        <v>小山　実莉</v>
      </c>
      <c r="M104" s="120"/>
      <c r="N104" s="120">
        <v>11</v>
      </c>
      <c r="O104" s="155" t="str">
        <f t="shared" si="82"/>
        <v>荒川　直大</v>
      </c>
      <c r="P104" s="155" t="str">
        <f t="shared" si="82"/>
        <v>六将</v>
      </c>
      <c r="R104" s="143"/>
      <c r="S104" s="417"/>
      <c r="T104" s="417"/>
      <c r="U104" s="433"/>
      <c r="V104" s="153">
        <v>93</v>
      </c>
      <c r="W104" s="163" t="str">
        <f>VLOOKUP(V104,マスター!$B$3:$E$200,3,FALSE)</f>
        <v>髙木　 　奏</v>
      </c>
      <c r="X104" s="163" t="str">
        <f>VLOOKUP(V104,マスター!$B$3:$E$200,2,FALSE)</f>
        <v>三将</v>
      </c>
      <c r="Y104" s="155" t="str">
        <f t="shared" si="58"/>
        <v>o</v>
      </c>
      <c r="Z104" s="155" t="str">
        <f>IF(V104&lt;S102*10,"エラー",IF(V104&gt;S102*10+9,"エラー","o"))</f>
        <v>o</v>
      </c>
      <c r="AC104" s="155" t="str">
        <f t="shared" si="86"/>
        <v>三将</v>
      </c>
      <c r="AD104" s="155" t="str">
        <f>W104</f>
        <v>髙木　 　奏</v>
      </c>
      <c r="AE104" s="120">
        <v>2</v>
      </c>
      <c r="AF104" s="120"/>
      <c r="AG104" s="155" t="str">
        <f t="shared" si="83"/>
        <v>寺町　果歩</v>
      </c>
      <c r="AH104" s="155" t="str">
        <f t="shared" si="83"/>
        <v>副将</v>
      </c>
      <c r="AJ104" s="146"/>
      <c r="AK104" s="417"/>
      <c r="AL104" s="417"/>
      <c r="AM104" s="433"/>
      <c r="AN104" s="153">
        <v>222</v>
      </c>
      <c r="AO104" s="163" t="str">
        <f>VLOOKUP(AN104,マスター!$B$3:$E$200,3,FALSE)</f>
        <v>出口　扶歩</v>
      </c>
      <c r="AP104" s="163" t="str">
        <f>VLOOKUP(AN104,マスター!$B$3:$E$200,2,FALSE)</f>
        <v>副将</v>
      </c>
      <c r="AQ104" s="155" t="str">
        <f t="shared" si="55"/>
        <v>o</v>
      </c>
      <c r="AR104" s="155" t="str">
        <f>IF(AN104&lt;AK102*10,"エラー",IF(AN104&gt;AK102*10+9,"エラー","o"))</f>
        <v>o</v>
      </c>
      <c r="AU104" s="155" t="str">
        <f t="shared" si="87"/>
        <v>副将</v>
      </c>
      <c r="AV104" s="155" t="str">
        <f>AO104</f>
        <v>出口　扶歩</v>
      </c>
      <c r="AW104" s="120">
        <v>16</v>
      </c>
      <c r="AX104" s="120"/>
      <c r="AY104" s="155" t="str">
        <f t="shared" si="84"/>
        <v>寺町　果歩</v>
      </c>
      <c r="AZ104" s="155" t="str">
        <f t="shared" si="84"/>
        <v>副将</v>
      </c>
      <c r="BB104" s="149"/>
      <c r="BE104" s="156" t="str">
        <f t="shared" si="68"/>
        <v>荒川　直大</v>
      </c>
      <c r="BF104" s="155"/>
      <c r="BG104" s="155" t="str">
        <f t="shared" si="59"/>
        <v>髙木　 　奏</v>
      </c>
      <c r="BH104" s="155"/>
      <c r="BI104" s="155" t="str">
        <f t="shared" si="60"/>
        <v>出口　扶歩</v>
      </c>
      <c r="BJ104" s="155"/>
      <c r="BK104">
        <f t="shared" si="61"/>
        <v>2</v>
      </c>
    </row>
    <row r="105" spans="1:63">
      <c r="A105" s="417"/>
      <c r="B105" s="417"/>
      <c r="C105" s="433"/>
      <c r="D105" s="153">
        <v>93</v>
      </c>
      <c r="E105" s="163" t="str">
        <f>VLOOKUP(D105,マスター!$B$3:$E$200,3,FALSE)</f>
        <v>髙木　 　奏</v>
      </c>
      <c r="F105" s="163" t="str">
        <f>VLOOKUP(D105,マスター!$B$3:$E$200,2,FALSE)</f>
        <v>三将</v>
      </c>
      <c r="G105" s="155" t="str">
        <f t="shared" si="57"/>
        <v>o</v>
      </c>
      <c r="H105" s="155" t="str">
        <f>IF(D105&lt;A102*10,"エラー",IF(D105&gt;A102*10+9,"エラー","o"))</f>
        <v>o</v>
      </c>
      <c r="K105" s="155" t="str">
        <f t="shared" si="85"/>
        <v>三将</v>
      </c>
      <c r="L105" s="155" t="str">
        <f>E105</f>
        <v>髙木　 　奏</v>
      </c>
      <c r="M105" s="120"/>
      <c r="N105" s="120">
        <v>12</v>
      </c>
      <c r="O105" s="155" t="str">
        <f t="shared" si="82"/>
        <v>出口　扶歩</v>
      </c>
      <c r="P105" s="155" t="str">
        <f t="shared" si="82"/>
        <v>副将</v>
      </c>
      <c r="R105" s="143"/>
      <c r="S105" s="417"/>
      <c r="T105" s="417"/>
      <c r="U105" s="433"/>
      <c r="V105" s="153">
        <v>97</v>
      </c>
      <c r="W105" s="163" t="str">
        <f>VLOOKUP(V105,マスター!$B$3:$E$200,3,FALSE)</f>
        <v>前田　華奈</v>
      </c>
      <c r="X105" s="163" t="str">
        <f>VLOOKUP(V105,マスター!$B$3:$E$200,2,FALSE)</f>
        <v>七将</v>
      </c>
      <c r="Y105" s="155" t="str">
        <f t="shared" si="58"/>
        <v>o</v>
      </c>
      <c r="Z105" s="155" t="str">
        <f>IF(V105&lt;S102*10,"エラー",IF(V105&gt;S102*10+9,"エラー","o"))</f>
        <v>o</v>
      </c>
      <c r="AC105" s="155" t="str">
        <f t="shared" si="86"/>
        <v>七将</v>
      </c>
      <c r="AD105" s="155" t="str">
        <f>W105</f>
        <v>前田　華奈</v>
      </c>
      <c r="AE105" s="120">
        <v>3</v>
      </c>
      <c r="AF105" s="120"/>
      <c r="AG105" s="155" t="str">
        <f t="shared" si="83"/>
        <v>山戸　寧々</v>
      </c>
      <c r="AH105" s="155" t="str">
        <f t="shared" si="83"/>
        <v>五将</v>
      </c>
      <c r="AJ105" s="146"/>
      <c r="AK105" s="417"/>
      <c r="AL105" s="417"/>
      <c r="AM105" s="433"/>
      <c r="AN105" s="153">
        <v>221</v>
      </c>
      <c r="AO105" s="163" t="str">
        <f>VLOOKUP(AN105,マスター!$B$3:$E$200,3,FALSE)</f>
        <v>松本　唯奈</v>
      </c>
      <c r="AP105" s="163" t="str">
        <f>VLOOKUP(AN105,マスター!$B$3:$E$200,2,FALSE)</f>
        <v>主将</v>
      </c>
      <c r="AQ105" s="155" t="str">
        <f t="shared" si="55"/>
        <v>o</v>
      </c>
      <c r="AR105" s="155" t="str">
        <f>IF(AN105&lt;AK102*10,"エラー",IF(AN105&gt;AK102*10+9,"エラー","o"))</f>
        <v>o</v>
      </c>
      <c r="AU105" s="155" t="str">
        <f t="shared" si="87"/>
        <v>主将</v>
      </c>
      <c r="AV105" s="155" t="str">
        <f>AO105</f>
        <v>松本　唯奈</v>
      </c>
      <c r="AW105" s="120">
        <v>20</v>
      </c>
      <c r="AX105" s="120"/>
      <c r="AY105" s="155" t="str">
        <f t="shared" si="84"/>
        <v>吉村友莉香</v>
      </c>
      <c r="AZ105" s="155" t="str">
        <f t="shared" si="84"/>
        <v>三将</v>
      </c>
      <c r="BB105" s="149"/>
      <c r="BE105" s="156" t="str">
        <f t="shared" si="68"/>
        <v>出口　扶歩</v>
      </c>
      <c r="BF105" s="155"/>
      <c r="BG105" s="155" t="str">
        <f t="shared" si="59"/>
        <v>前田　華奈</v>
      </c>
      <c r="BH105" s="155"/>
      <c r="BI105" s="155" t="str">
        <f t="shared" si="60"/>
        <v>松本　唯奈</v>
      </c>
      <c r="BJ105" s="155"/>
      <c r="BK105">
        <f t="shared" si="61"/>
        <v>3</v>
      </c>
    </row>
    <row r="106" spans="1:63">
      <c r="A106" s="417"/>
      <c r="B106" s="417"/>
      <c r="C106" s="433"/>
      <c r="D106" s="153">
        <v>95</v>
      </c>
      <c r="E106" s="163" t="str">
        <f>VLOOKUP(D106,マスター!$B$3:$E$200,3,FALSE)</f>
        <v>有木　奏人</v>
      </c>
      <c r="F106" s="163" t="str">
        <f>VLOOKUP(D106,マスター!$B$3:$E$200,2,FALSE)</f>
        <v>五将</v>
      </c>
      <c r="G106" s="155" t="str">
        <f t="shared" si="57"/>
        <v>o</v>
      </c>
      <c r="H106" s="155" t="str">
        <f>IF(D106&lt;A102*10,"エラー",IF(D106&gt;A102*10+9,"エラー","o"))</f>
        <v>o</v>
      </c>
      <c r="K106" s="155" t="str">
        <f t="shared" si="85"/>
        <v>五将</v>
      </c>
      <c r="L106" s="155" t="str">
        <f>E106</f>
        <v>有木　奏人</v>
      </c>
      <c r="M106" s="120">
        <v>7</v>
      </c>
      <c r="N106" s="120"/>
      <c r="O106" s="155" t="str">
        <f t="shared" si="82"/>
        <v>林　　悠乃</v>
      </c>
      <c r="P106" s="155" t="str">
        <f t="shared" si="82"/>
        <v>三将</v>
      </c>
      <c r="R106" s="143"/>
      <c r="S106" s="417"/>
      <c r="T106" s="417"/>
      <c r="U106" s="433"/>
      <c r="V106" s="153">
        <v>96</v>
      </c>
      <c r="W106" s="163" t="str">
        <f>VLOOKUP(V106,マスター!$B$3:$E$200,3,FALSE)</f>
        <v>江原　慶吾</v>
      </c>
      <c r="X106" s="163" t="str">
        <f>VLOOKUP(V106,マスター!$B$3:$E$200,2,FALSE)</f>
        <v>六将</v>
      </c>
      <c r="Y106" s="155" t="str">
        <f t="shared" si="58"/>
        <v>o</v>
      </c>
      <c r="Z106" s="155" t="str">
        <f>IF(V106&lt;S102*10,"エラー",IF(V106&gt;S102*10+9,"エラー","o"))</f>
        <v>o</v>
      </c>
      <c r="AC106" s="155" t="str">
        <f t="shared" si="86"/>
        <v>六将</v>
      </c>
      <c r="AD106" s="155" t="str">
        <f>W106</f>
        <v>江原　慶吾</v>
      </c>
      <c r="AE106" s="120"/>
      <c r="AF106" s="120">
        <v>2</v>
      </c>
      <c r="AG106" s="155" t="str">
        <f t="shared" si="83"/>
        <v>吉村友莉香</v>
      </c>
      <c r="AH106" s="155" t="str">
        <f t="shared" si="83"/>
        <v>三将</v>
      </c>
      <c r="AJ106" s="146"/>
      <c r="AK106" s="417"/>
      <c r="AL106" s="417"/>
      <c r="AM106" s="433"/>
      <c r="AN106" s="153">
        <v>225</v>
      </c>
      <c r="AO106" s="163" t="str">
        <f>VLOOKUP(AN106,マスター!$B$3:$E$200,3,FALSE)</f>
        <v>森田　　麗</v>
      </c>
      <c r="AP106" s="163" t="str">
        <f>VLOOKUP(AN106,マスター!$B$3:$E$200,2,FALSE)</f>
        <v>五将</v>
      </c>
      <c r="AQ106" s="155" t="str">
        <f t="shared" si="55"/>
        <v>o</v>
      </c>
      <c r="AR106" s="155" t="str">
        <f>IF(AN106&lt;AK102*10,"エラー",IF(AN106&gt;AK102*10+9,"エラー","o"))</f>
        <v>o</v>
      </c>
      <c r="AU106" s="155" t="str">
        <f t="shared" si="87"/>
        <v>五将</v>
      </c>
      <c r="AV106" s="155" t="str">
        <f>AO106</f>
        <v>森田　　麗</v>
      </c>
      <c r="AW106" s="120"/>
      <c r="AX106" s="120">
        <v>1</v>
      </c>
      <c r="AY106" s="155" t="str">
        <f t="shared" si="84"/>
        <v>田端　夏帆</v>
      </c>
      <c r="AZ106" s="155" t="str">
        <f t="shared" si="84"/>
        <v>六将</v>
      </c>
      <c r="BB106" s="149"/>
      <c r="BE106" s="156" t="str">
        <f t="shared" si="68"/>
        <v>有木　奏人</v>
      </c>
      <c r="BF106" s="155"/>
      <c r="BG106" s="155" t="str">
        <f t="shared" si="59"/>
        <v>吉村友莉香</v>
      </c>
      <c r="BH106" s="155"/>
      <c r="BI106" s="155" t="str">
        <f t="shared" si="60"/>
        <v>田端　夏帆</v>
      </c>
      <c r="BJ106" s="155"/>
      <c r="BK106">
        <f t="shared" si="61"/>
        <v>1</v>
      </c>
    </row>
    <row r="107" spans="1:63">
      <c r="A107" s="417">
        <f>VLOOKUP(C107,マスター!$K:$M,2,FALSE)</f>
        <v>22</v>
      </c>
      <c r="B107" s="417" t="str">
        <f>VLOOKUP(C107,マスター!$K:$M,3,FALSE)</f>
        <v>奈良</v>
      </c>
      <c r="C107" s="420" t="s">
        <v>393</v>
      </c>
      <c r="D107" s="153">
        <v>225</v>
      </c>
      <c r="E107" s="155" t="str">
        <f>VLOOKUP(D107,マスター!$B$3:$E$200,3,FALSE)</f>
        <v>森田　　麗</v>
      </c>
      <c r="F107" s="155" t="str">
        <f>VLOOKUP(D107,マスター!$B$3:$E$200,2,FALSE)</f>
        <v>五将</v>
      </c>
      <c r="G107" s="155" t="str">
        <f t="shared" si="57"/>
        <v>o</v>
      </c>
      <c r="H107" s="155" t="str">
        <f>IF(D107&lt;A107*10,"エラー",IF(D107&gt;A107*10+9,"エラー","o"))</f>
        <v>o</v>
      </c>
      <c r="R107" s="143"/>
      <c r="S107" s="417">
        <f>VLOOKUP(U107,マスター!$K:$M,2,FALSE)</f>
        <v>1</v>
      </c>
      <c r="T107" s="417" t="str">
        <f>VLOOKUP(U107,マスター!$K:$M,3,FALSE)</f>
        <v>北海道</v>
      </c>
      <c r="U107" s="420" t="s">
        <v>394</v>
      </c>
      <c r="V107" s="153">
        <v>14</v>
      </c>
      <c r="W107" s="155" t="str">
        <f>VLOOKUP(V107,マスター!$B$3:$E$200,3,FALSE)</f>
        <v>植田　風香</v>
      </c>
      <c r="X107" s="155" t="str">
        <f>VLOOKUP(V107,マスター!$B$3:$E$200,2,FALSE)</f>
        <v>四将</v>
      </c>
      <c r="Y107" s="155" t="str">
        <f t="shared" si="58"/>
        <v>o</v>
      </c>
      <c r="Z107" s="155" t="str">
        <f>IF(V107&lt;S107*10,"エラー",IF(V107&gt;S107*10+9,"エラー","o"))</f>
        <v>o</v>
      </c>
      <c r="AJ107" s="146"/>
      <c r="AK107" s="417">
        <f>VLOOKUP(AM107,マスター!$K:$M,2,FALSE)</f>
        <v>1</v>
      </c>
      <c r="AL107" s="417" t="str">
        <f>VLOOKUP(AM107,マスター!$K:$M,3,FALSE)</f>
        <v>北海道</v>
      </c>
      <c r="AM107" s="420" t="s">
        <v>394</v>
      </c>
      <c r="AN107" s="153">
        <v>11</v>
      </c>
      <c r="AO107" s="155" t="str">
        <f>VLOOKUP(AN107,マスター!$B$3:$E$200,3,FALSE)</f>
        <v>中野　侑海</v>
      </c>
      <c r="AP107" s="155" t="str">
        <f>VLOOKUP(AN107,マスター!$B$3:$E$200,2,FALSE)</f>
        <v>主将</v>
      </c>
      <c r="AQ107" s="155" t="str">
        <f t="shared" si="55"/>
        <v>o</v>
      </c>
      <c r="AR107" s="155" t="str">
        <f>IF(AN107&lt;AK107*10,"エラー",IF(AN107&gt;AK107*10+9,"エラー","o"))</f>
        <v>o</v>
      </c>
      <c r="BB107" s="149"/>
      <c r="BE107" s="156" t="str">
        <f t="shared" si="68"/>
        <v/>
      </c>
      <c r="BF107" s="155"/>
      <c r="BG107" s="155" t="str">
        <f t="shared" si="59"/>
        <v/>
      </c>
      <c r="BH107" s="155"/>
      <c r="BI107" s="155" t="str">
        <f t="shared" si="60"/>
        <v/>
      </c>
      <c r="BJ107" s="155"/>
      <c r="BK107">
        <f t="shared" si="61"/>
        <v>6291265</v>
      </c>
    </row>
    <row r="108" spans="1:63">
      <c r="A108" s="417"/>
      <c r="B108" s="417"/>
      <c r="C108" s="420"/>
      <c r="D108" s="153">
        <v>221</v>
      </c>
      <c r="E108" s="155" t="str">
        <f>VLOOKUP(D108,マスター!$B$3:$E$200,3,FALSE)</f>
        <v>松本　唯奈</v>
      </c>
      <c r="F108" s="155" t="str">
        <f>VLOOKUP(D108,マスター!$B$3:$E$200,2,FALSE)</f>
        <v>主将</v>
      </c>
      <c r="G108" s="155" t="str">
        <f t="shared" si="57"/>
        <v>o</v>
      </c>
      <c r="H108" s="155" t="str">
        <f>IF(D108&lt;A107*10,"エラー",IF(D108&gt;A107*10+9,"エラー","o"))</f>
        <v>o</v>
      </c>
      <c r="R108" s="143"/>
      <c r="S108" s="417"/>
      <c r="T108" s="417"/>
      <c r="U108" s="420"/>
      <c r="V108" s="153">
        <v>11</v>
      </c>
      <c r="W108" s="155" t="str">
        <f>VLOOKUP(V108,マスター!$B$3:$E$200,3,FALSE)</f>
        <v>中野　侑海</v>
      </c>
      <c r="X108" s="155" t="str">
        <f>VLOOKUP(V108,マスター!$B$3:$E$200,2,FALSE)</f>
        <v>主将</v>
      </c>
      <c r="Y108" s="155" t="str">
        <f t="shared" si="58"/>
        <v>o</v>
      </c>
      <c r="Z108" s="155" t="str">
        <f>IF(V108&lt;S107*10,"エラー",IF(V108&gt;S107*10+9,"エラー","o"))</f>
        <v>o</v>
      </c>
      <c r="AJ108" s="146"/>
      <c r="AK108" s="417"/>
      <c r="AL108" s="417"/>
      <c r="AM108" s="420"/>
      <c r="AN108" s="153">
        <v>14</v>
      </c>
      <c r="AO108" s="155" t="str">
        <f>VLOOKUP(AN108,マスター!$B$3:$E$200,3,FALSE)</f>
        <v>植田　風香</v>
      </c>
      <c r="AP108" s="155" t="str">
        <f>VLOOKUP(AN108,マスター!$B$3:$E$200,2,FALSE)</f>
        <v>四将</v>
      </c>
      <c r="AQ108" s="155" t="str">
        <f t="shared" si="55"/>
        <v>o</v>
      </c>
      <c r="AR108" s="155" t="str">
        <f>IF(AN108&lt;AK107*10,"エラー",IF(AN108&gt;AK107*10+9,"エラー","o"))</f>
        <v>o</v>
      </c>
      <c r="BB108" s="149"/>
      <c r="BE108" s="156" t="str">
        <f t="shared" si="68"/>
        <v/>
      </c>
      <c r="BF108" s="155"/>
      <c r="BG108" s="155" t="str">
        <f t="shared" si="59"/>
        <v/>
      </c>
      <c r="BH108" s="155"/>
      <c r="BI108" s="155" t="str">
        <f t="shared" si="60"/>
        <v/>
      </c>
      <c r="BJ108" s="155"/>
      <c r="BK108">
        <f t="shared" si="61"/>
        <v>6291265</v>
      </c>
    </row>
    <row r="109" spans="1:63">
      <c r="A109" s="417"/>
      <c r="B109" s="417"/>
      <c r="C109" s="420"/>
      <c r="D109" s="153">
        <v>226</v>
      </c>
      <c r="E109" s="155" t="str">
        <f>VLOOKUP(D109,マスター!$B$3:$E$200,3,FALSE)</f>
        <v>荒川　直大</v>
      </c>
      <c r="F109" s="155" t="str">
        <f>VLOOKUP(D109,マスター!$B$3:$E$200,2,FALSE)</f>
        <v>六将</v>
      </c>
      <c r="G109" s="155" t="str">
        <f t="shared" si="57"/>
        <v>o</v>
      </c>
      <c r="H109" s="155" t="str">
        <f>IF(D109&lt;A107*10,"エラー",IF(D109&gt;A107*10+9,"エラー","o"))</f>
        <v>o</v>
      </c>
      <c r="R109" s="143"/>
      <c r="S109" s="417"/>
      <c r="T109" s="417"/>
      <c r="U109" s="420"/>
      <c r="V109" s="153">
        <v>12</v>
      </c>
      <c r="W109" s="155" t="str">
        <f>VLOOKUP(V109,マスター!$B$3:$E$200,3,FALSE)</f>
        <v>寺町　果歩</v>
      </c>
      <c r="X109" s="155" t="str">
        <f>VLOOKUP(V109,マスター!$B$3:$E$200,2,FALSE)</f>
        <v>副将</v>
      </c>
      <c r="Y109" s="155" t="str">
        <f t="shared" si="58"/>
        <v>o</v>
      </c>
      <c r="Z109" s="155" t="str">
        <f>IF(V109&lt;S107*10,"エラー",IF(V109&gt;S107*10+9,"エラー","o"))</f>
        <v>o</v>
      </c>
      <c r="AJ109" s="146"/>
      <c r="AK109" s="417"/>
      <c r="AL109" s="417"/>
      <c r="AM109" s="420"/>
      <c r="AN109" s="153">
        <v>12</v>
      </c>
      <c r="AO109" s="155" t="str">
        <f>VLOOKUP(AN109,マスター!$B$3:$E$200,3,FALSE)</f>
        <v>寺町　果歩</v>
      </c>
      <c r="AP109" s="155" t="str">
        <f>VLOOKUP(AN109,マスター!$B$3:$E$200,2,FALSE)</f>
        <v>副将</v>
      </c>
      <c r="AQ109" s="155" t="str">
        <f t="shared" si="55"/>
        <v>o</v>
      </c>
      <c r="AR109" s="155" t="str">
        <f>IF(AN109&lt;AK107*10,"エラー",IF(AN109&gt;AK107*10+9,"エラー","o"))</f>
        <v>o</v>
      </c>
      <c r="BB109" s="149"/>
      <c r="BE109" s="156" t="str">
        <f t="shared" si="68"/>
        <v/>
      </c>
      <c r="BF109" s="155"/>
      <c r="BG109" s="155" t="str">
        <f t="shared" si="59"/>
        <v/>
      </c>
      <c r="BH109" s="155"/>
      <c r="BI109" s="155" t="str">
        <f t="shared" si="60"/>
        <v/>
      </c>
      <c r="BJ109" s="155"/>
      <c r="BK109">
        <f t="shared" si="61"/>
        <v>6291265</v>
      </c>
    </row>
    <row r="110" spans="1:63">
      <c r="A110" s="417"/>
      <c r="B110" s="417"/>
      <c r="C110" s="420"/>
      <c r="D110" s="153">
        <v>222</v>
      </c>
      <c r="E110" s="155" t="str">
        <f>VLOOKUP(D110,マスター!$B$3:$E$200,3,FALSE)</f>
        <v>出口　扶歩</v>
      </c>
      <c r="F110" s="155" t="str">
        <f>VLOOKUP(D110,マスター!$B$3:$E$200,2,FALSE)</f>
        <v>副将</v>
      </c>
      <c r="G110" s="155" t="str">
        <f t="shared" si="57"/>
        <v>o</v>
      </c>
      <c r="H110" s="155" t="str">
        <f>IF(D110&lt;A107*10,"エラー",IF(D110&gt;A107*10+9,"エラー","o"))</f>
        <v>o</v>
      </c>
      <c r="R110" s="143"/>
      <c r="S110" s="417"/>
      <c r="T110" s="417"/>
      <c r="U110" s="420"/>
      <c r="V110" s="153">
        <v>15</v>
      </c>
      <c r="W110" s="155" t="str">
        <f>VLOOKUP(V110,マスター!$B$3:$E$200,3,FALSE)</f>
        <v>山戸　寧々</v>
      </c>
      <c r="X110" s="155" t="str">
        <f>VLOOKUP(V110,マスター!$B$3:$E$200,2,FALSE)</f>
        <v>五将</v>
      </c>
      <c r="Y110" s="155" t="str">
        <f t="shared" si="58"/>
        <v>o</v>
      </c>
      <c r="Z110" s="155" t="str">
        <f>IF(V110&lt;S107*10,"エラー",IF(V110&gt;S107*10+9,"エラー","o"))</f>
        <v>o</v>
      </c>
      <c r="AJ110" s="146"/>
      <c r="AK110" s="417"/>
      <c r="AL110" s="417"/>
      <c r="AM110" s="420"/>
      <c r="AN110" s="153">
        <v>13</v>
      </c>
      <c r="AO110" s="155" t="str">
        <f>VLOOKUP(AN110,マスター!$B$3:$E$200,3,FALSE)</f>
        <v>吉村友莉香</v>
      </c>
      <c r="AP110" s="155" t="str">
        <f>VLOOKUP(AN110,マスター!$B$3:$E$200,2,FALSE)</f>
        <v>三将</v>
      </c>
      <c r="AQ110" s="155" t="str">
        <f t="shared" si="55"/>
        <v>o</v>
      </c>
      <c r="AR110" s="155" t="str">
        <f>IF(AN110&lt;AK107*10,"エラー",IF(AN110&gt;AK107*10+9,"エラー","o"))</f>
        <v>o</v>
      </c>
      <c r="BB110" s="149"/>
      <c r="BE110" s="156" t="str">
        <f t="shared" si="68"/>
        <v/>
      </c>
      <c r="BF110" s="155"/>
      <c r="BG110" s="155" t="str">
        <f t="shared" si="59"/>
        <v/>
      </c>
      <c r="BH110" s="155"/>
      <c r="BI110" s="155" t="str">
        <f t="shared" si="60"/>
        <v/>
      </c>
      <c r="BJ110" s="155"/>
      <c r="BK110">
        <f t="shared" si="61"/>
        <v>6291265</v>
      </c>
    </row>
    <row r="111" spans="1:63" ht="19" thickBot="1">
      <c r="A111" s="417"/>
      <c r="B111" s="417"/>
      <c r="C111" s="421"/>
      <c r="D111" s="153">
        <v>223</v>
      </c>
      <c r="E111" s="114" t="str">
        <f>VLOOKUP(D111,マスター!$B$3:$E$200,3,FALSE)</f>
        <v>林　　悠乃</v>
      </c>
      <c r="F111" s="114" t="str">
        <f>VLOOKUP(D111,マスター!$B$3:$E$200,2,FALSE)</f>
        <v>三将</v>
      </c>
      <c r="G111" s="155" t="str">
        <f t="shared" si="57"/>
        <v>o</v>
      </c>
      <c r="H111" s="155" t="str">
        <f>IF(D111&lt;A107*10,"エラー",IF(D111&gt;A107*10+9,"エラー","o"))</f>
        <v>o</v>
      </c>
      <c r="R111" s="143"/>
      <c r="S111" s="417"/>
      <c r="T111" s="417"/>
      <c r="U111" s="421"/>
      <c r="V111" s="153">
        <v>13</v>
      </c>
      <c r="W111" s="114" t="str">
        <f>VLOOKUP(V111,マスター!$B$3:$E$200,3,FALSE)</f>
        <v>吉村友莉香</v>
      </c>
      <c r="X111" s="114" t="str">
        <f>VLOOKUP(V111,マスター!$B$3:$E$200,2,FALSE)</f>
        <v>三将</v>
      </c>
      <c r="Y111" s="155" t="str">
        <f t="shared" si="58"/>
        <v>o</v>
      </c>
      <c r="Z111" s="155" t="str">
        <f>IF(V111&lt;S107*10,"エラー",IF(V111&gt;S107*10+9,"エラー","o"))</f>
        <v>o</v>
      </c>
      <c r="AJ111" s="146"/>
      <c r="AK111" s="417"/>
      <c r="AL111" s="417"/>
      <c r="AM111" s="421"/>
      <c r="AN111" s="153">
        <v>16</v>
      </c>
      <c r="AO111" s="114" t="str">
        <f>VLOOKUP(AN111,マスター!$B$3:$E$200,3,FALSE)</f>
        <v>田端　夏帆</v>
      </c>
      <c r="AP111" s="114" t="str">
        <f>VLOOKUP(AN111,マスター!$B$3:$E$200,2,FALSE)</f>
        <v>六将</v>
      </c>
      <c r="AQ111" s="155" t="str">
        <f t="shared" si="55"/>
        <v>o</v>
      </c>
      <c r="AR111" s="155" t="str">
        <f>IF(AN111&lt;AK107*10,"エラー",IF(AN111&gt;AK107*10+9,"エラー","o"))</f>
        <v>o</v>
      </c>
      <c r="BB111" s="149"/>
      <c r="BE111" s="156" t="str">
        <f t="shared" si="68"/>
        <v/>
      </c>
      <c r="BF111" s="155"/>
      <c r="BG111" s="155" t="str">
        <f t="shared" si="59"/>
        <v/>
      </c>
      <c r="BH111" s="155"/>
      <c r="BI111" s="155" t="str">
        <f t="shared" si="60"/>
        <v/>
      </c>
      <c r="BJ111" s="155"/>
      <c r="BK111">
        <f t="shared" si="61"/>
        <v>6291265</v>
      </c>
    </row>
    <row r="112" spans="1:63">
      <c r="E112" s="114"/>
      <c r="F112" s="114"/>
      <c r="G112" s="155"/>
      <c r="H112" s="155"/>
      <c r="J112" t="s">
        <v>504</v>
      </c>
      <c r="Q112" t="s">
        <v>504</v>
      </c>
      <c r="R112" s="143"/>
      <c r="W112" s="114"/>
      <c r="X112" s="114"/>
      <c r="Y112" s="155"/>
      <c r="Z112" s="155"/>
      <c r="AB112" t="s">
        <v>504</v>
      </c>
      <c r="AI112" t="s">
        <v>504</v>
      </c>
      <c r="AJ112" s="146"/>
      <c r="AO112" s="114"/>
      <c r="AP112" s="114"/>
      <c r="AQ112" s="155"/>
      <c r="AR112" s="155"/>
      <c r="AT112" t="s">
        <v>504</v>
      </c>
      <c r="BA112" t="s">
        <v>504</v>
      </c>
      <c r="BB112" s="149"/>
      <c r="BE112" s="156" t="str">
        <f t="shared" si="68"/>
        <v/>
      </c>
      <c r="BF112" s="155"/>
      <c r="BG112" s="155" t="str">
        <f t="shared" si="59"/>
        <v/>
      </c>
      <c r="BH112" s="155"/>
      <c r="BI112" s="155" t="str">
        <f t="shared" si="60"/>
        <v/>
      </c>
      <c r="BJ112" s="155"/>
      <c r="BK112">
        <f t="shared" si="61"/>
        <v>6291265</v>
      </c>
    </row>
    <row r="113" spans="1:63">
      <c r="A113" t="s">
        <v>505</v>
      </c>
      <c r="C113" s="164">
        <v>101</v>
      </c>
      <c r="D113" s="120">
        <v>15</v>
      </c>
      <c r="E113" s="155" t="str">
        <f>VLOOKUP(D113,マスター!$B$3:$E$200,3,FALSE)</f>
        <v>山戸　寧々</v>
      </c>
      <c r="F113" s="155" t="str">
        <f>VLOOKUP(D113,マスター!$B$3:$E$200,2,FALSE)</f>
        <v>五将</v>
      </c>
      <c r="G113" s="155" t="str">
        <f t="shared" si="57"/>
        <v>o</v>
      </c>
      <c r="H113" s="155" t="str">
        <f>VLOOKUP(D113,マスター!$B$3:$E$200,4,FALSE)</f>
        <v>北海道</v>
      </c>
      <c r="J113" t="str">
        <f>H113</f>
        <v>北海道</v>
      </c>
      <c r="K113" s="155" t="str">
        <f>F113</f>
        <v>五将</v>
      </c>
      <c r="L113" s="155" t="str">
        <f>E113</f>
        <v>山戸　寧々</v>
      </c>
      <c r="M113" s="120">
        <v>14</v>
      </c>
      <c r="N113" s="120"/>
      <c r="O113" s="155" t="str">
        <f>E114</f>
        <v>日野　四季</v>
      </c>
      <c r="P113" s="155" t="str">
        <f>F114</f>
        <v>七将</v>
      </c>
      <c r="Q113" s="155" t="str">
        <f>H114</f>
        <v>愛媛</v>
      </c>
      <c r="R113" s="143"/>
      <c r="S113" t="s">
        <v>505</v>
      </c>
      <c r="U113" s="164">
        <v>101</v>
      </c>
      <c r="V113" s="120">
        <v>33</v>
      </c>
      <c r="W113" s="155" t="str">
        <f>VLOOKUP(V113,マスター!$B$3:$E$200,3,FALSE)</f>
        <v>田崎　佑奈</v>
      </c>
      <c r="X113" s="155" t="str">
        <f>VLOOKUP(V113,マスター!$B$3:$E$200,2,FALSE)</f>
        <v>三将</v>
      </c>
      <c r="Y113" s="155" t="str">
        <f t="shared" ref="Y113:Y127" si="88">IF(COUNTIF($D:$D,V113)&gt;1,"重複","o")</f>
        <v>o</v>
      </c>
      <c r="Z113" s="155" t="str">
        <f>VLOOKUP(V113,マスター!$B$3:$E$200,4,FALSE)</f>
        <v>宮城</v>
      </c>
      <c r="AB113" t="str">
        <f>Z113</f>
        <v>宮城</v>
      </c>
      <c r="AC113" s="155" t="str">
        <f>X113</f>
        <v>三将</v>
      </c>
      <c r="AD113" s="155" t="str">
        <f>W113</f>
        <v>田崎　佑奈</v>
      </c>
      <c r="AE113" s="120">
        <v>11</v>
      </c>
      <c r="AF113" s="120"/>
      <c r="AG113" s="155" t="str">
        <f>W114</f>
        <v>金田　結菜</v>
      </c>
      <c r="AH113" s="155" t="str">
        <f>X114</f>
        <v>副将</v>
      </c>
      <c r="AI113" s="155" t="str">
        <f>Z114</f>
        <v>山形</v>
      </c>
      <c r="AJ113" s="146"/>
      <c r="AK113" t="s">
        <v>505</v>
      </c>
      <c r="AM113" s="164">
        <v>101</v>
      </c>
      <c r="AN113" s="120">
        <v>87</v>
      </c>
      <c r="AO113" s="155" t="str">
        <f>VLOOKUP(AN113,マスター!$B$3:$E$200,3,FALSE)</f>
        <v>中川　羽奈</v>
      </c>
      <c r="AP113" s="155" t="str">
        <f>VLOOKUP(AN113,マスター!$B$3:$E$200,2,FALSE)</f>
        <v>七将</v>
      </c>
      <c r="AQ113" s="155" t="str">
        <f t="shared" si="55"/>
        <v>o</v>
      </c>
      <c r="AR113" s="155" t="str">
        <f>VLOOKUP(AN113,マスター!$B$3:$E$200,4,FALSE)</f>
        <v>埼玉</v>
      </c>
      <c r="AT113" t="str">
        <f>AR113</f>
        <v>埼玉</v>
      </c>
      <c r="AU113" s="155" t="str">
        <f>AP113</f>
        <v>七将</v>
      </c>
      <c r="AV113" s="155" t="str">
        <f>AO113</f>
        <v>中川　羽奈</v>
      </c>
      <c r="AW113" s="120">
        <v>5</v>
      </c>
      <c r="AX113" s="120"/>
      <c r="AY113" s="155" t="str">
        <f>AO114</f>
        <v>有木　奏人</v>
      </c>
      <c r="AZ113" s="155" t="str">
        <f>AP114</f>
        <v>五将</v>
      </c>
      <c r="BA113" s="155" t="str">
        <f>AR114</f>
        <v>千葉</v>
      </c>
      <c r="BB113" s="149"/>
      <c r="BE113" s="156" t="str">
        <f t="shared" si="68"/>
        <v>山戸　寧々</v>
      </c>
      <c r="BF113" s="155"/>
      <c r="BG113" s="155" t="str">
        <f t="shared" si="59"/>
        <v>田崎　佑奈</v>
      </c>
      <c r="BH113" s="155"/>
      <c r="BI113" s="155" t="str">
        <f t="shared" si="60"/>
        <v>中川　羽奈</v>
      </c>
      <c r="BJ113" s="155"/>
      <c r="BK113">
        <f t="shared" si="61"/>
        <v>1</v>
      </c>
    </row>
    <row r="114" spans="1:63">
      <c r="C114" s="164">
        <v>102</v>
      </c>
      <c r="D114" s="120">
        <v>247</v>
      </c>
      <c r="E114" s="155" t="str">
        <f>VLOOKUP(D114,マスター!$B$3:$E$200,3,FALSE)</f>
        <v>日野　四季</v>
      </c>
      <c r="F114" s="155" t="str">
        <f>VLOOKUP(D114,マスター!$B$3:$E$200,2,FALSE)</f>
        <v>七将</v>
      </c>
      <c r="G114" s="155" t="str">
        <f t="shared" si="57"/>
        <v>o</v>
      </c>
      <c r="H114" s="155" t="str">
        <f>VLOOKUP(D114,マスター!$B$3:$E$200,4,FALSE)</f>
        <v>愛媛</v>
      </c>
      <c r="J114" t="str">
        <f>H115</f>
        <v>愛媛</v>
      </c>
      <c r="K114" s="155" t="str">
        <f>F115</f>
        <v>副将</v>
      </c>
      <c r="L114" s="155" t="str">
        <f>E115</f>
        <v>廣岡　里穂</v>
      </c>
      <c r="M114" s="120"/>
      <c r="N114" s="120">
        <v>2</v>
      </c>
      <c r="O114" s="155" t="str">
        <f>E116</f>
        <v>髙橋　絢春</v>
      </c>
      <c r="P114" s="155" t="str">
        <f>F116</f>
        <v>七将</v>
      </c>
      <c r="Q114" s="155" t="str">
        <f>H116</f>
        <v>北海道</v>
      </c>
      <c r="R114" s="143"/>
      <c r="U114" s="164">
        <v>102</v>
      </c>
      <c r="V114" s="120">
        <v>42</v>
      </c>
      <c r="W114" s="155" t="str">
        <f>VLOOKUP(V114,マスター!$B$3:$E$200,3,FALSE)</f>
        <v>金田　結菜</v>
      </c>
      <c r="X114" s="155" t="str">
        <f>VLOOKUP(V114,マスター!$B$3:$E$200,2,FALSE)</f>
        <v>副将</v>
      </c>
      <c r="Y114" s="155" t="str">
        <f t="shared" si="88"/>
        <v>o</v>
      </c>
      <c r="Z114" s="155" t="str">
        <f>VLOOKUP(V114,マスター!$B$3:$E$200,4,FALSE)</f>
        <v>山形</v>
      </c>
      <c r="AB114" t="str">
        <f>Z115</f>
        <v>奈良</v>
      </c>
      <c r="AC114" s="155" t="str">
        <f>X115</f>
        <v>主将</v>
      </c>
      <c r="AD114" s="155" t="str">
        <f>W115</f>
        <v>松本　唯奈</v>
      </c>
      <c r="AE114" s="120"/>
      <c r="AF114" s="120">
        <v>11</v>
      </c>
      <c r="AG114" s="155" t="str">
        <f>W116</f>
        <v>菅　　心緒</v>
      </c>
      <c r="AH114" s="155" t="str">
        <f>X116</f>
        <v>主将</v>
      </c>
      <c r="AI114" s="155" t="str">
        <f>Z116</f>
        <v>山形</v>
      </c>
      <c r="AJ114" s="146"/>
      <c r="AM114" s="164">
        <v>102</v>
      </c>
      <c r="AN114" s="120">
        <v>95</v>
      </c>
      <c r="AO114" s="155" t="str">
        <f>VLOOKUP(AN114,マスター!$B$3:$E$200,3,FALSE)</f>
        <v>有木　奏人</v>
      </c>
      <c r="AP114" s="155" t="str">
        <f>VLOOKUP(AN114,マスター!$B$3:$E$200,2,FALSE)</f>
        <v>五将</v>
      </c>
      <c r="AQ114" s="155" t="str">
        <f t="shared" si="55"/>
        <v>o</v>
      </c>
      <c r="AR114" s="155" t="str">
        <f>VLOOKUP(AN114,マスター!$B$3:$E$200,4,FALSE)</f>
        <v>千葉</v>
      </c>
      <c r="AT114" t="str">
        <f>AR115</f>
        <v>千葉</v>
      </c>
      <c r="AU114" s="155" t="str">
        <f>AP115</f>
        <v>七将</v>
      </c>
      <c r="AV114" s="155" t="str">
        <f>AO115</f>
        <v>前田　華奈</v>
      </c>
      <c r="AW114" s="120">
        <v>6</v>
      </c>
      <c r="AX114" s="120"/>
      <c r="AY114" s="155" t="str">
        <f>AO116</f>
        <v>石橋　杏紗</v>
      </c>
      <c r="AZ114" s="155" t="str">
        <f>AP116</f>
        <v>五将</v>
      </c>
      <c r="BA114" s="155" t="str">
        <f>AR116</f>
        <v>茨城</v>
      </c>
      <c r="BB114" s="149"/>
      <c r="BE114" s="156" t="str">
        <f t="shared" si="68"/>
        <v>髙橋　絢春</v>
      </c>
      <c r="BF114" s="155"/>
      <c r="BG114" s="155" t="str">
        <f t="shared" si="59"/>
        <v>菅　　心緒</v>
      </c>
      <c r="BH114" s="155"/>
      <c r="BI114" s="155" t="str">
        <f t="shared" si="60"/>
        <v>前田　華奈</v>
      </c>
      <c r="BJ114" s="155"/>
      <c r="BK114">
        <f t="shared" si="61"/>
        <v>1</v>
      </c>
    </row>
    <row r="115" spans="1:63">
      <c r="C115" s="164">
        <v>103</v>
      </c>
      <c r="D115" s="120">
        <v>242</v>
      </c>
      <c r="E115" s="155" t="str">
        <f>VLOOKUP(D115,マスター!$B$3:$E$200,3,FALSE)</f>
        <v>廣岡　里穂</v>
      </c>
      <c r="F115" s="155" t="str">
        <f>VLOOKUP(D115,マスター!$B$3:$E$200,2,FALSE)</f>
        <v>副将</v>
      </c>
      <c r="G115" s="155" t="str">
        <f t="shared" si="57"/>
        <v>o</v>
      </c>
      <c r="H115" s="155" t="str">
        <f>VLOOKUP(D115,マスター!$B$3:$E$200,4,FALSE)</f>
        <v>愛媛</v>
      </c>
      <c r="J115" t="str">
        <f>H117</f>
        <v>愛媛</v>
      </c>
      <c r="K115" s="155" t="str">
        <f>F117</f>
        <v>四将</v>
      </c>
      <c r="L115" s="155" t="str">
        <f>E117</f>
        <v>井手　菜月</v>
      </c>
      <c r="M115" s="120"/>
      <c r="N115" s="120">
        <v>18</v>
      </c>
      <c r="O115" s="155" t="str">
        <f>E118</f>
        <v>中野　侑海</v>
      </c>
      <c r="P115" s="155" t="str">
        <f>F118</f>
        <v>主将</v>
      </c>
      <c r="Q115" s="155" t="str">
        <f>H118</f>
        <v>北海道</v>
      </c>
      <c r="R115" s="143"/>
      <c r="U115" s="164">
        <v>103</v>
      </c>
      <c r="V115" s="120">
        <v>221</v>
      </c>
      <c r="W115" s="155" t="str">
        <f>VLOOKUP(V115,マスター!$B$3:$E$200,3,FALSE)</f>
        <v>松本　唯奈</v>
      </c>
      <c r="X115" s="155" t="str">
        <f>VLOOKUP(V115,マスター!$B$3:$E$200,2,FALSE)</f>
        <v>主将</v>
      </c>
      <c r="Y115" s="155" t="str">
        <f t="shared" si="88"/>
        <v>o</v>
      </c>
      <c r="Z115" s="155" t="str">
        <f>VLOOKUP(V115,マスター!$B$3:$E$200,4,FALSE)</f>
        <v>奈良</v>
      </c>
      <c r="AB115" t="str">
        <f>Z117</f>
        <v>奈良</v>
      </c>
      <c r="AC115" s="155" t="str">
        <f>X117</f>
        <v>四将</v>
      </c>
      <c r="AD115" s="155" t="str">
        <f>W117</f>
        <v>松本のどか</v>
      </c>
      <c r="AE115" s="120">
        <v>15</v>
      </c>
      <c r="AF115" s="120"/>
      <c r="AG115" s="155" t="str">
        <f>W118</f>
        <v>疋田　　奏</v>
      </c>
      <c r="AH115" s="155" t="str">
        <f>X118</f>
        <v>五将</v>
      </c>
      <c r="AI115" s="155" t="str">
        <f>Z118</f>
        <v>山形</v>
      </c>
      <c r="AJ115" s="146"/>
      <c r="AM115" s="164">
        <v>103</v>
      </c>
      <c r="AN115" s="120">
        <v>97</v>
      </c>
      <c r="AO115" s="155" t="str">
        <f>VLOOKUP(AN115,マスター!$B$3:$E$200,3,FALSE)</f>
        <v>前田　華奈</v>
      </c>
      <c r="AP115" s="155" t="str">
        <f>VLOOKUP(AN115,マスター!$B$3:$E$200,2,FALSE)</f>
        <v>七将</v>
      </c>
      <c r="AQ115" s="155" t="str">
        <f t="shared" si="55"/>
        <v>o</v>
      </c>
      <c r="AR115" s="155" t="str">
        <f>VLOOKUP(AN115,マスター!$B$3:$E$200,4,FALSE)</f>
        <v>千葉</v>
      </c>
      <c r="AT115" t="str">
        <f>AR117</f>
        <v>千葉</v>
      </c>
      <c r="AU115" s="155" t="str">
        <f>AP117</f>
        <v>六将</v>
      </c>
      <c r="AV115" s="155" t="str">
        <f>AO117</f>
        <v>江原　慶吾</v>
      </c>
      <c r="AW115" s="120">
        <v>14</v>
      </c>
      <c r="AX115" s="120"/>
      <c r="AY115" s="155" t="str">
        <f>AO118</f>
        <v>鈴木　友梨</v>
      </c>
      <c r="AZ115" s="155" t="str">
        <f>AP118</f>
        <v>六将</v>
      </c>
      <c r="BA115" s="155" t="str">
        <f>AR118</f>
        <v>茨城</v>
      </c>
      <c r="BB115" s="149"/>
      <c r="BE115" s="156" t="str">
        <f t="shared" si="68"/>
        <v>中野　侑海</v>
      </c>
      <c r="BF115" s="155"/>
      <c r="BG115" s="155" t="str">
        <f t="shared" si="59"/>
        <v>松本のどか</v>
      </c>
      <c r="BH115" s="155"/>
      <c r="BI115" s="155" t="str">
        <f t="shared" si="60"/>
        <v>江原　慶吾</v>
      </c>
      <c r="BJ115" s="155"/>
      <c r="BK115">
        <f t="shared" si="61"/>
        <v>2</v>
      </c>
    </row>
    <row r="116" spans="1:63">
      <c r="C116" s="164">
        <v>104</v>
      </c>
      <c r="D116" s="120">
        <v>17</v>
      </c>
      <c r="E116" s="155" t="str">
        <f>VLOOKUP(D116,マスター!$B$3:$E$200,3,FALSE)</f>
        <v>髙橋　絢春</v>
      </c>
      <c r="F116" s="155" t="str">
        <f>VLOOKUP(D116,マスター!$B$3:$E$200,2,FALSE)</f>
        <v>七将</v>
      </c>
      <c r="G116" s="155" t="str">
        <f t="shared" si="57"/>
        <v>o</v>
      </c>
      <c r="H116" s="155" t="str">
        <f>VLOOKUP(D116,マスター!$B$3:$E$200,4,FALSE)</f>
        <v>北海道</v>
      </c>
      <c r="J116" t="str">
        <f>H119</f>
        <v>島根</v>
      </c>
      <c r="K116" s="155" t="str">
        <f>F119</f>
        <v>三将</v>
      </c>
      <c r="L116" s="155" t="str">
        <f>E119</f>
        <v>享保　莉梨</v>
      </c>
      <c r="M116" s="120"/>
      <c r="N116" s="120">
        <v>4</v>
      </c>
      <c r="O116" s="155" t="str">
        <f>E120</f>
        <v>千阪　さと</v>
      </c>
      <c r="P116" s="155" t="str">
        <f>F120</f>
        <v>主将</v>
      </c>
      <c r="Q116" s="155" t="str">
        <f>H120</f>
        <v>愛媛</v>
      </c>
      <c r="R116" s="143"/>
      <c r="U116" s="164">
        <v>104</v>
      </c>
      <c r="V116" s="120">
        <v>41</v>
      </c>
      <c r="W116" s="155" t="str">
        <f>VLOOKUP(V116,マスター!$B$3:$E$200,3,FALSE)</f>
        <v>菅　　心緒</v>
      </c>
      <c r="X116" s="155" t="str">
        <f>VLOOKUP(V116,マスター!$B$3:$E$200,2,FALSE)</f>
        <v>主将</v>
      </c>
      <c r="Y116" s="155" t="str">
        <f t="shared" si="88"/>
        <v>o</v>
      </c>
      <c r="Z116" s="155" t="str">
        <f>VLOOKUP(V116,マスター!$B$3:$E$200,4,FALSE)</f>
        <v>山形</v>
      </c>
      <c r="AB116" t="str">
        <f>Z119</f>
        <v>奈良</v>
      </c>
      <c r="AC116" s="155" t="str">
        <f>X119</f>
        <v>七将</v>
      </c>
      <c r="AD116" s="155" t="str">
        <f>W119</f>
        <v>村上　和香</v>
      </c>
      <c r="AE116" s="120">
        <v>10</v>
      </c>
      <c r="AF116" s="120"/>
      <c r="AG116" s="155" t="str">
        <f>W120</f>
        <v>工藤　由椰</v>
      </c>
      <c r="AH116" s="155" t="str">
        <f>X120</f>
        <v>副将</v>
      </c>
      <c r="AI116" s="155" t="str">
        <f>Z120</f>
        <v>宮城</v>
      </c>
      <c r="AJ116" s="146"/>
      <c r="AM116" s="164">
        <v>104</v>
      </c>
      <c r="AN116" s="120">
        <v>55</v>
      </c>
      <c r="AO116" s="155" t="str">
        <f>VLOOKUP(AN116,マスター!$B$3:$E$200,3,FALSE)</f>
        <v>石橋　杏紗</v>
      </c>
      <c r="AP116" s="155" t="str">
        <f>VLOOKUP(AN116,マスター!$B$3:$E$200,2,FALSE)</f>
        <v>五将</v>
      </c>
      <c r="AQ116" s="155" t="str">
        <f t="shared" si="55"/>
        <v>o</v>
      </c>
      <c r="AR116" s="155" t="str">
        <f>VLOOKUP(AN116,マスター!$B$3:$E$200,4,FALSE)</f>
        <v>茨城</v>
      </c>
      <c r="AT116" t="str">
        <f>AR119</f>
        <v>千葉</v>
      </c>
      <c r="AU116" s="155" t="str">
        <f>AP119</f>
        <v>主将</v>
      </c>
      <c r="AV116" s="155" t="str">
        <f>AO119</f>
        <v>小渕　真生</v>
      </c>
      <c r="AW116" s="120"/>
      <c r="AX116" s="120">
        <v>1</v>
      </c>
      <c r="AY116" s="155" t="str">
        <f>AO120</f>
        <v>星　　朋花</v>
      </c>
      <c r="AZ116" s="155" t="str">
        <f>AP120</f>
        <v>六将</v>
      </c>
      <c r="BA116" s="155" t="str">
        <f>AR120</f>
        <v>埼玉</v>
      </c>
      <c r="BB116" s="149"/>
      <c r="BE116" s="156" t="str">
        <f t="shared" si="68"/>
        <v>千阪　さと</v>
      </c>
      <c r="BF116" s="155"/>
      <c r="BG116" s="155" t="str">
        <f t="shared" si="59"/>
        <v>村上　和香</v>
      </c>
      <c r="BH116" s="155"/>
      <c r="BI116" s="155" t="str">
        <f t="shared" si="60"/>
        <v>星　　朋花</v>
      </c>
      <c r="BJ116" s="155"/>
      <c r="BK116">
        <f t="shared" si="61"/>
        <v>2</v>
      </c>
    </row>
    <row r="117" spans="1:63">
      <c r="C117" s="164">
        <v>105</v>
      </c>
      <c r="D117" s="120">
        <v>244</v>
      </c>
      <c r="E117" s="155" t="str">
        <f>VLOOKUP(D117,マスター!$B$3:$E$200,3,FALSE)</f>
        <v>井手　菜月</v>
      </c>
      <c r="F117" s="155" t="str">
        <f>VLOOKUP(D117,マスター!$B$3:$E$200,2,FALSE)</f>
        <v>四将</v>
      </c>
      <c r="G117" s="155" t="str">
        <f t="shared" si="57"/>
        <v>o</v>
      </c>
      <c r="H117" s="155" t="str">
        <f>VLOOKUP(D117,マスター!$B$3:$E$200,4,FALSE)</f>
        <v>愛媛</v>
      </c>
      <c r="J117" t="str">
        <f>H121</f>
        <v>北海道</v>
      </c>
      <c r="K117" s="155" t="str">
        <f>F121</f>
        <v>三将</v>
      </c>
      <c r="L117" s="155" t="str">
        <f>E121</f>
        <v>吉村友莉香</v>
      </c>
      <c r="M117" s="120"/>
      <c r="N117" s="120">
        <v>6</v>
      </c>
      <c r="O117" s="155" t="str">
        <f>E122</f>
        <v>橘　芽空見</v>
      </c>
      <c r="P117" s="155" t="str">
        <f>F122</f>
        <v>副将</v>
      </c>
      <c r="Q117" s="155" t="str">
        <f>H122</f>
        <v>島根</v>
      </c>
      <c r="R117" s="143"/>
      <c r="U117" s="164">
        <v>105</v>
      </c>
      <c r="V117" s="120">
        <v>224</v>
      </c>
      <c r="W117" s="155" t="str">
        <f>VLOOKUP(V117,マスター!$B$3:$E$200,3,FALSE)</f>
        <v>松本のどか</v>
      </c>
      <c r="X117" s="155" t="str">
        <f>VLOOKUP(V117,マスター!$B$3:$E$200,2,FALSE)</f>
        <v>四将</v>
      </c>
      <c r="Y117" s="155" t="str">
        <f t="shared" si="88"/>
        <v>o</v>
      </c>
      <c r="Z117" s="155" t="str">
        <f>VLOOKUP(V117,マスター!$B$3:$E$200,4,FALSE)</f>
        <v>奈良</v>
      </c>
      <c r="AB117" t="str">
        <f>Z121</f>
        <v>宮城</v>
      </c>
      <c r="AC117" s="155" t="str">
        <f>X121</f>
        <v>五将</v>
      </c>
      <c r="AD117" s="155" t="str">
        <f>W121</f>
        <v>吾妻　珠妃</v>
      </c>
      <c r="AE117" s="120"/>
      <c r="AF117" s="120">
        <v>4</v>
      </c>
      <c r="AG117" s="155" t="str">
        <f>W122</f>
        <v>白旗　凛子</v>
      </c>
      <c r="AH117" s="155" t="str">
        <f>X122</f>
        <v>四将</v>
      </c>
      <c r="AI117" s="155" t="str">
        <f>Z122</f>
        <v>山形</v>
      </c>
      <c r="AJ117" s="146"/>
      <c r="AM117" s="164">
        <v>105</v>
      </c>
      <c r="AN117" s="120">
        <v>96</v>
      </c>
      <c r="AO117" s="155" t="str">
        <f>VLOOKUP(AN117,マスター!$B$3:$E$200,3,FALSE)</f>
        <v>江原　慶吾</v>
      </c>
      <c r="AP117" s="155" t="str">
        <f>VLOOKUP(AN117,マスター!$B$3:$E$200,2,FALSE)</f>
        <v>六将</v>
      </c>
      <c r="AQ117" s="155" t="str">
        <f t="shared" si="55"/>
        <v>o</v>
      </c>
      <c r="AR117" s="155" t="str">
        <f>VLOOKUP(AN117,マスター!$B$3:$E$200,4,FALSE)</f>
        <v>千葉</v>
      </c>
      <c r="AT117" t="str">
        <f>AR121</f>
        <v>埼玉</v>
      </c>
      <c r="AU117" s="155" t="str">
        <f>AP121</f>
        <v>四将</v>
      </c>
      <c r="AV117" s="155" t="str">
        <f>AO121</f>
        <v>結城　美桜</v>
      </c>
      <c r="AW117" s="120"/>
      <c r="AX117" s="120">
        <v>5</v>
      </c>
      <c r="AY117" s="155" t="str">
        <f>AO122</f>
        <v>小山　実莉</v>
      </c>
      <c r="AZ117" s="155" t="str">
        <f>AP122</f>
        <v>四将</v>
      </c>
      <c r="BA117" s="155" t="str">
        <f>AR122</f>
        <v>千葉</v>
      </c>
      <c r="BB117" s="149"/>
      <c r="BE117" s="156" t="str">
        <f t="shared" si="68"/>
        <v>橘　芽空見</v>
      </c>
      <c r="BF117" s="155"/>
      <c r="BG117" s="155" t="str">
        <f t="shared" si="59"/>
        <v>白旗　凛子</v>
      </c>
      <c r="BH117" s="155"/>
      <c r="BI117" s="155" t="str">
        <f t="shared" si="60"/>
        <v>小山　実莉</v>
      </c>
      <c r="BJ117" s="155"/>
      <c r="BK117">
        <f t="shared" si="61"/>
        <v>1</v>
      </c>
    </row>
    <row r="118" spans="1:63">
      <c r="C118" s="164">
        <v>106</v>
      </c>
      <c r="D118" s="120">
        <v>11</v>
      </c>
      <c r="E118" s="155" t="str">
        <f>VLOOKUP(D118,マスター!$B$3:$E$200,3,FALSE)</f>
        <v>中野　侑海</v>
      </c>
      <c r="F118" s="155" t="str">
        <f>VLOOKUP(D118,マスター!$B$3:$E$200,2,FALSE)</f>
        <v>主将</v>
      </c>
      <c r="G118" s="155" t="str">
        <f t="shared" si="57"/>
        <v>o</v>
      </c>
      <c r="H118" s="155" t="str">
        <f>VLOOKUP(D118,マスター!$B$3:$E$200,4,FALSE)</f>
        <v>北海道</v>
      </c>
      <c r="J118" t="str">
        <f>H123</f>
        <v>島根</v>
      </c>
      <c r="K118" s="155" t="str">
        <f>F123</f>
        <v>主将</v>
      </c>
      <c r="L118" s="155" t="str">
        <f>E123</f>
        <v>西村　理沙</v>
      </c>
      <c r="M118" s="120">
        <v>11</v>
      </c>
      <c r="N118" s="120"/>
      <c r="O118" s="155" t="str">
        <f>E124</f>
        <v>穐吉佳乃子</v>
      </c>
      <c r="P118" s="155" t="str">
        <f>F124</f>
        <v>六将</v>
      </c>
      <c r="Q118" s="155" t="str">
        <f>H124</f>
        <v>愛媛</v>
      </c>
      <c r="R118" s="143"/>
      <c r="U118" s="164">
        <v>106</v>
      </c>
      <c r="V118" s="120">
        <v>45</v>
      </c>
      <c r="W118" s="155" t="str">
        <f>VLOOKUP(V118,マスター!$B$3:$E$200,3,FALSE)</f>
        <v>疋田　　奏</v>
      </c>
      <c r="X118" s="155" t="str">
        <f>VLOOKUP(V118,マスター!$B$3:$E$200,2,FALSE)</f>
        <v>五将</v>
      </c>
      <c r="Y118" s="155" t="str">
        <f t="shared" si="88"/>
        <v>o</v>
      </c>
      <c r="Z118" s="155" t="str">
        <f>VLOOKUP(V118,マスター!$B$3:$E$200,4,FALSE)</f>
        <v>山形</v>
      </c>
      <c r="AB118" t="str">
        <f>Z123</f>
        <v>宮城</v>
      </c>
      <c r="AC118" s="155" t="str">
        <f>X123</f>
        <v>四将</v>
      </c>
      <c r="AD118" s="155" t="str">
        <f>W123</f>
        <v>桂島　虹子</v>
      </c>
      <c r="AE118" s="120"/>
      <c r="AF118" s="120">
        <v>4</v>
      </c>
      <c r="AG118" s="155" t="str">
        <f>W124</f>
        <v>大場　結衣</v>
      </c>
      <c r="AH118" s="155" t="str">
        <f>X124</f>
        <v>三将</v>
      </c>
      <c r="AI118" s="155" t="str">
        <f>Z124</f>
        <v>山形</v>
      </c>
      <c r="AJ118" s="146"/>
      <c r="AM118" s="164">
        <v>106</v>
      </c>
      <c r="AN118" s="120">
        <v>56</v>
      </c>
      <c r="AO118" s="155" t="str">
        <f>VLOOKUP(AN118,マスター!$B$3:$E$200,3,FALSE)</f>
        <v>鈴木　友梨</v>
      </c>
      <c r="AP118" s="155" t="str">
        <f>VLOOKUP(AN118,マスター!$B$3:$E$200,2,FALSE)</f>
        <v>六将</v>
      </c>
      <c r="AQ118" s="155" t="str">
        <f t="shared" si="55"/>
        <v>o</v>
      </c>
      <c r="AR118" s="155" t="str">
        <f>VLOOKUP(AN118,マスター!$B$3:$E$200,4,FALSE)</f>
        <v>茨城</v>
      </c>
      <c r="AT118" t="str">
        <f>AR123</f>
        <v>埼玉</v>
      </c>
      <c r="AU118" s="155" t="str">
        <f>AP123</f>
        <v>主将</v>
      </c>
      <c r="AV118" s="155" t="str">
        <f>AO123</f>
        <v>鈴木　康裕</v>
      </c>
      <c r="AW118" s="120">
        <v>20</v>
      </c>
      <c r="AX118" s="120"/>
      <c r="AY118" s="155" t="str">
        <f>AO124</f>
        <v>藤沼　里彩</v>
      </c>
      <c r="AZ118" s="155" t="str">
        <f>AP124</f>
        <v>七将</v>
      </c>
      <c r="BA118" s="155" t="str">
        <f>AR124</f>
        <v>茨城</v>
      </c>
      <c r="BB118" s="149"/>
      <c r="BE118" s="156" t="str">
        <f t="shared" si="68"/>
        <v>西村　理沙</v>
      </c>
      <c r="BF118" s="155"/>
      <c r="BG118" s="155" t="str">
        <f t="shared" si="59"/>
        <v>大場　結衣</v>
      </c>
      <c r="BH118" s="155"/>
      <c r="BI118" s="155" t="str">
        <f t="shared" si="60"/>
        <v>鈴木　康裕</v>
      </c>
      <c r="BJ118" s="155"/>
      <c r="BK118">
        <f t="shared" si="61"/>
        <v>2</v>
      </c>
    </row>
    <row r="119" spans="1:63">
      <c r="C119" s="164">
        <v>107</v>
      </c>
      <c r="D119" s="120">
        <v>233</v>
      </c>
      <c r="E119" s="155" t="str">
        <f>VLOOKUP(D119,マスター!$B$3:$E$200,3,FALSE)</f>
        <v>享保　莉梨</v>
      </c>
      <c r="F119" s="155" t="str">
        <f>VLOOKUP(D119,マスター!$B$3:$E$200,2,FALSE)</f>
        <v>三将</v>
      </c>
      <c r="G119" s="155" t="str">
        <f t="shared" si="57"/>
        <v>o</v>
      </c>
      <c r="H119" s="155" t="str">
        <f>VLOOKUP(D119,マスター!$B$3:$E$200,4,FALSE)</f>
        <v>島根</v>
      </c>
      <c r="J119" t="str">
        <f>H125</f>
        <v>北海道</v>
      </c>
      <c r="K119" s="114" t="str">
        <f>F125</f>
        <v>六将</v>
      </c>
      <c r="L119" s="114" t="str">
        <f>E125</f>
        <v>田端　夏帆</v>
      </c>
      <c r="M119" s="115">
        <v>10</v>
      </c>
      <c r="N119" s="115"/>
      <c r="O119" s="114" t="str">
        <f>E126</f>
        <v>柳井　瑠那</v>
      </c>
      <c r="P119" s="114" t="str">
        <f>F126</f>
        <v>四将</v>
      </c>
      <c r="Q119" s="114" t="str">
        <f>H126</f>
        <v>島根</v>
      </c>
      <c r="R119" s="143"/>
      <c r="U119" s="164">
        <v>107</v>
      </c>
      <c r="V119" s="120">
        <v>227</v>
      </c>
      <c r="W119" s="155" t="str">
        <f>VLOOKUP(V119,マスター!$B$3:$E$200,3,FALSE)</f>
        <v>村上　和香</v>
      </c>
      <c r="X119" s="155" t="str">
        <f>VLOOKUP(V119,マスター!$B$3:$E$200,2,FALSE)</f>
        <v>七将</v>
      </c>
      <c r="Y119" s="155" t="str">
        <f t="shared" si="88"/>
        <v>o</v>
      </c>
      <c r="Z119" s="155" t="str">
        <f>VLOOKUP(V119,マスター!$B$3:$E$200,4,FALSE)</f>
        <v>奈良</v>
      </c>
      <c r="AB119" t="str">
        <f>Z125</f>
        <v>宮城</v>
      </c>
      <c r="AC119" s="155" t="str">
        <f>X125</f>
        <v>主将</v>
      </c>
      <c r="AD119" s="155" t="str">
        <f>W125</f>
        <v>愛澤佑果子</v>
      </c>
      <c r="AE119" s="120">
        <v>23</v>
      </c>
      <c r="AF119" s="120"/>
      <c r="AG119" s="155" t="str">
        <f>W126</f>
        <v>森田　　麗</v>
      </c>
      <c r="AH119" s="155" t="str">
        <f>X126</f>
        <v>五将</v>
      </c>
      <c r="AI119" s="155" t="str">
        <f>Z126</f>
        <v>奈良</v>
      </c>
      <c r="AJ119" s="146"/>
      <c r="AM119" s="164">
        <v>107</v>
      </c>
      <c r="AN119" s="120">
        <v>91</v>
      </c>
      <c r="AO119" s="155" t="str">
        <f>VLOOKUP(AN119,マスター!$B$3:$E$200,3,FALSE)</f>
        <v>小渕　真生</v>
      </c>
      <c r="AP119" s="155" t="str">
        <f>VLOOKUP(AN119,マスター!$B$3:$E$200,2,FALSE)</f>
        <v>主将</v>
      </c>
      <c r="AQ119" s="155" t="str">
        <f t="shared" si="55"/>
        <v>o</v>
      </c>
      <c r="AR119" s="155" t="str">
        <f>VLOOKUP(AN119,マスター!$B$3:$E$200,4,FALSE)</f>
        <v>千葉</v>
      </c>
      <c r="AT119" t="str">
        <f>AR125</f>
        <v>埼玉</v>
      </c>
      <c r="AU119" s="155" t="str">
        <f>AP125</f>
        <v>五将</v>
      </c>
      <c r="AV119" s="155" t="str">
        <f>AO125</f>
        <v>瀧澤莉緒奈</v>
      </c>
      <c r="AW119" s="120">
        <v>7</v>
      </c>
      <c r="AX119" s="120"/>
      <c r="AY119" s="155" t="str">
        <f>AO126</f>
        <v>今井　優那</v>
      </c>
      <c r="AZ119" s="155" t="str">
        <f>AP126</f>
        <v>三将</v>
      </c>
      <c r="BA119" s="155" t="str">
        <f>AR126</f>
        <v>茨城</v>
      </c>
      <c r="BB119" s="149"/>
      <c r="BE119" s="156" t="str">
        <f t="shared" si="68"/>
        <v>田端　夏帆</v>
      </c>
      <c r="BF119" s="155"/>
      <c r="BG119" s="155" t="str">
        <f t="shared" si="59"/>
        <v>愛澤佑果子</v>
      </c>
      <c r="BH119" s="155"/>
      <c r="BI119" s="155" t="str">
        <f t="shared" si="60"/>
        <v>瀧澤莉緒奈</v>
      </c>
      <c r="BJ119" s="155"/>
      <c r="BK119">
        <f t="shared" si="61"/>
        <v>2</v>
      </c>
    </row>
    <row r="120" spans="1:63">
      <c r="C120" s="164">
        <v>108</v>
      </c>
      <c r="D120" s="120">
        <v>241</v>
      </c>
      <c r="E120" s="155" t="str">
        <f>VLOOKUP(D120,マスター!$B$3:$E$200,3,FALSE)</f>
        <v>千阪　さと</v>
      </c>
      <c r="F120" s="155" t="str">
        <f>VLOOKUP(D120,マスター!$B$3:$E$200,2,FALSE)</f>
        <v>主将</v>
      </c>
      <c r="G120" s="155" t="str">
        <f t="shared" si="57"/>
        <v>o</v>
      </c>
      <c r="H120" s="155" t="str">
        <f>VLOOKUP(D120,マスター!$B$3:$E$200,4,FALSE)</f>
        <v>愛媛</v>
      </c>
      <c r="J120" s="165"/>
      <c r="K120" s="155"/>
      <c r="L120" s="155"/>
      <c r="M120" s="155"/>
      <c r="N120" s="155"/>
      <c r="O120" s="155"/>
      <c r="P120" s="155"/>
      <c r="Q120" s="155"/>
      <c r="R120" s="143"/>
      <c r="U120" s="164">
        <v>108</v>
      </c>
      <c r="V120" s="120">
        <v>32</v>
      </c>
      <c r="W120" s="155" t="str">
        <f>VLOOKUP(V120,マスター!$B$3:$E$200,3,FALSE)</f>
        <v>工藤　由椰</v>
      </c>
      <c r="X120" s="155" t="str">
        <f>VLOOKUP(V120,マスター!$B$3:$E$200,2,FALSE)</f>
        <v>副将</v>
      </c>
      <c r="Y120" s="155" t="str">
        <f t="shared" si="88"/>
        <v>o</v>
      </c>
      <c r="Z120" s="155" t="str">
        <f>VLOOKUP(V120,マスター!$B$3:$E$200,4,FALSE)</f>
        <v>宮城</v>
      </c>
      <c r="AB120" t="str">
        <f>Z127</f>
        <v>奈良</v>
      </c>
      <c r="AC120" s="155" t="str">
        <f>X127</f>
        <v>副将</v>
      </c>
      <c r="AD120" s="155" t="str">
        <f>W127</f>
        <v>出口　扶歩</v>
      </c>
      <c r="AE120" s="120">
        <v>25</v>
      </c>
      <c r="AF120" s="120"/>
      <c r="AG120" s="155" t="s">
        <v>506</v>
      </c>
      <c r="AH120" s="155"/>
      <c r="AI120" s="155"/>
      <c r="AJ120" s="146"/>
      <c r="AM120" s="164">
        <v>108</v>
      </c>
      <c r="AN120" s="120">
        <v>86</v>
      </c>
      <c r="AO120" s="155" t="str">
        <f>VLOOKUP(AN120,マスター!$B$3:$E$200,3,FALSE)</f>
        <v>星　　朋花</v>
      </c>
      <c r="AP120" s="155" t="str">
        <f>VLOOKUP(AN120,マスター!$B$3:$E$200,2,FALSE)</f>
        <v>六将</v>
      </c>
      <c r="AQ120" s="155" t="str">
        <f t="shared" si="55"/>
        <v>o</v>
      </c>
      <c r="AR120" s="155" t="str">
        <f>VLOOKUP(AN120,マスター!$B$3:$E$200,4,FALSE)</f>
        <v>埼玉</v>
      </c>
      <c r="AT120" t="str">
        <f>AR127</f>
        <v>茨城</v>
      </c>
      <c r="AU120" s="155" t="str">
        <f>AP127</f>
        <v>主将</v>
      </c>
      <c r="AV120" s="155" t="str">
        <f>AO127</f>
        <v>飯岡　心遥</v>
      </c>
      <c r="AW120" s="120">
        <v>50</v>
      </c>
      <c r="AX120" s="120"/>
      <c r="AY120" s="155" t="s">
        <v>506</v>
      </c>
      <c r="AZ120" s="155"/>
      <c r="BA120" s="155"/>
      <c r="BB120" s="149"/>
      <c r="BE120" s="156" t="str">
        <f t="shared" si="68"/>
        <v/>
      </c>
      <c r="BF120" s="155"/>
      <c r="BG120" s="155" t="str">
        <f t="shared" si="59"/>
        <v>出口　扶歩</v>
      </c>
      <c r="BH120" s="155"/>
      <c r="BI120" s="155" t="str">
        <f t="shared" si="60"/>
        <v>飯岡　心遥</v>
      </c>
      <c r="BJ120" s="155"/>
      <c r="BK120">
        <f t="shared" si="61"/>
        <v>6291265</v>
      </c>
    </row>
    <row r="121" spans="1:63">
      <c r="C121" s="164">
        <v>109</v>
      </c>
      <c r="D121" s="120">
        <v>13</v>
      </c>
      <c r="E121" s="155" t="str">
        <f>VLOOKUP(D121,マスター!$B$3:$E$200,3,FALSE)</f>
        <v>吉村友莉香</v>
      </c>
      <c r="F121" s="155" t="str">
        <f>VLOOKUP(D121,マスター!$B$3:$E$200,2,FALSE)</f>
        <v>三将</v>
      </c>
      <c r="G121" s="155" t="str">
        <f t="shared" si="57"/>
        <v>o</v>
      </c>
      <c r="H121" s="155" t="str">
        <f>VLOOKUP(D121,マスター!$B$3:$E$200,4,FALSE)</f>
        <v>北海道</v>
      </c>
      <c r="R121" s="143"/>
      <c r="U121" s="164">
        <v>109</v>
      </c>
      <c r="V121" s="120">
        <v>35</v>
      </c>
      <c r="W121" s="155" t="str">
        <f>VLOOKUP(V121,マスター!$B$3:$E$200,3,FALSE)</f>
        <v>吾妻　珠妃</v>
      </c>
      <c r="X121" s="155" t="str">
        <f>VLOOKUP(V121,マスター!$B$3:$E$200,2,FALSE)</f>
        <v>五将</v>
      </c>
      <c r="Y121" s="155" t="str">
        <f t="shared" si="88"/>
        <v>o</v>
      </c>
      <c r="Z121" s="155" t="str">
        <f>VLOOKUP(V121,マスター!$B$3:$E$200,4,FALSE)</f>
        <v>宮城</v>
      </c>
      <c r="AJ121" s="146"/>
      <c r="AM121" s="164">
        <v>109</v>
      </c>
      <c r="AN121" s="120">
        <v>84</v>
      </c>
      <c r="AO121" s="155" t="str">
        <f>VLOOKUP(AN121,マスター!$B$3:$E$200,3,FALSE)</f>
        <v>結城　美桜</v>
      </c>
      <c r="AP121" s="155" t="str">
        <f>VLOOKUP(AN121,マスター!$B$3:$E$200,2,FALSE)</f>
        <v>四将</v>
      </c>
      <c r="AQ121" s="155" t="str">
        <f t="shared" si="55"/>
        <v>o</v>
      </c>
      <c r="AR121" s="155" t="str">
        <f>VLOOKUP(AN121,マスター!$B$3:$E$200,4,FALSE)</f>
        <v>埼玉</v>
      </c>
      <c r="BB121" s="149"/>
      <c r="BE121" s="152" t="str">
        <f t="shared" si="68"/>
        <v/>
      </c>
      <c r="BG121" t="str">
        <f t="shared" si="59"/>
        <v/>
      </c>
      <c r="BI121" t="str">
        <f t="shared" si="60"/>
        <v/>
      </c>
    </row>
    <row r="122" spans="1:63">
      <c r="C122" s="164">
        <v>110</v>
      </c>
      <c r="D122" s="120">
        <v>232</v>
      </c>
      <c r="E122" s="155" t="str">
        <f>VLOOKUP(D122,マスター!$B$3:$E$200,3,FALSE)</f>
        <v>橘　芽空見</v>
      </c>
      <c r="F122" s="155" t="str">
        <f>VLOOKUP(D122,マスター!$B$3:$E$200,2,FALSE)</f>
        <v>副将</v>
      </c>
      <c r="G122" s="155" t="str">
        <f t="shared" si="57"/>
        <v>o</v>
      </c>
      <c r="H122" s="155" t="str">
        <f>VLOOKUP(D122,マスター!$B$3:$E$200,4,FALSE)</f>
        <v>島根</v>
      </c>
      <c r="R122" s="143"/>
      <c r="U122" s="164">
        <v>110</v>
      </c>
      <c r="V122" s="120">
        <v>44</v>
      </c>
      <c r="W122" s="155" t="str">
        <f>VLOOKUP(V122,マスター!$B$3:$E$200,3,FALSE)</f>
        <v>白旗　凛子</v>
      </c>
      <c r="X122" s="155" t="str">
        <f>VLOOKUP(V122,マスター!$B$3:$E$200,2,FALSE)</f>
        <v>四将</v>
      </c>
      <c r="Y122" s="155" t="str">
        <f t="shared" si="88"/>
        <v>o</v>
      </c>
      <c r="Z122" s="155" t="str">
        <f>VLOOKUP(V122,マスター!$B$3:$E$200,4,FALSE)</f>
        <v>山形</v>
      </c>
      <c r="AJ122" s="146"/>
      <c r="AM122" s="164">
        <v>110</v>
      </c>
      <c r="AN122" s="120">
        <v>94</v>
      </c>
      <c r="AO122" s="155" t="str">
        <f>VLOOKUP(AN122,マスター!$B$3:$E$200,3,FALSE)</f>
        <v>小山　実莉</v>
      </c>
      <c r="AP122" s="155" t="str">
        <f>VLOOKUP(AN122,マスター!$B$3:$E$200,2,FALSE)</f>
        <v>四将</v>
      </c>
      <c r="AQ122" s="155" t="str">
        <f t="shared" si="55"/>
        <v>o</v>
      </c>
      <c r="AR122" s="155" t="str">
        <f>VLOOKUP(AN122,マスター!$B$3:$E$200,4,FALSE)</f>
        <v>千葉</v>
      </c>
      <c r="BB122" s="149"/>
      <c r="BE122" s="152" t="str">
        <f t="shared" si="68"/>
        <v/>
      </c>
      <c r="BG122" t="str">
        <f t="shared" si="59"/>
        <v/>
      </c>
      <c r="BI122" t="str">
        <f t="shared" si="60"/>
        <v/>
      </c>
    </row>
    <row r="123" spans="1:63">
      <c r="C123" s="164">
        <v>111</v>
      </c>
      <c r="D123" s="120">
        <v>231</v>
      </c>
      <c r="E123" s="155" t="str">
        <f>VLOOKUP(D123,マスター!$B$3:$E$200,3,FALSE)</f>
        <v>西村　理沙</v>
      </c>
      <c r="F123" s="155" t="str">
        <f>VLOOKUP(D123,マスター!$B$3:$E$200,2,FALSE)</f>
        <v>主将</v>
      </c>
      <c r="G123" s="155" t="str">
        <f t="shared" si="57"/>
        <v>o</v>
      </c>
      <c r="H123" s="155" t="str">
        <f>VLOOKUP(D123,マスター!$B$3:$E$200,4,FALSE)</f>
        <v>島根</v>
      </c>
      <c r="R123" s="143"/>
      <c r="U123" s="164">
        <v>111</v>
      </c>
      <c r="V123" s="120">
        <v>34</v>
      </c>
      <c r="W123" s="155" t="str">
        <f>VLOOKUP(V123,マスター!$B$3:$E$200,3,FALSE)</f>
        <v>桂島　虹子</v>
      </c>
      <c r="X123" s="155" t="str">
        <f>VLOOKUP(V123,マスター!$B$3:$E$200,2,FALSE)</f>
        <v>四将</v>
      </c>
      <c r="Y123" s="155" t="str">
        <f t="shared" si="88"/>
        <v>o</v>
      </c>
      <c r="Z123" s="155" t="str">
        <f>VLOOKUP(V123,マスター!$B$3:$E$200,4,FALSE)</f>
        <v>宮城</v>
      </c>
      <c r="AJ123" s="146"/>
      <c r="AM123" s="164">
        <v>111</v>
      </c>
      <c r="AN123" s="120">
        <v>81</v>
      </c>
      <c r="AO123" s="155" t="str">
        <f>VLOOKUP(AN123,マスター!$B$3:$E$200,3,FALSE)</f>
        <v>鈴木　康裕</v>
      </c>
      <c r="AP123" s="155" t="str">
        <f>VLOOKUP(AN123,マスター!$B$3:$E$200,2,FALSE)</f>
        <v>主将</v>
      </c>
      <c r="AQ123" s="155" t="str">
        <f t="shared" si="55"/>
        <v>o</v>
      </c>
      <c r="AR123" s="155" t="str">
        <f>VLOOKUP(AN123,マスター!$B$3:$E$200,4,FALSE)</f>
        <v>埼玉</v>
      </c>
      <c r="BB123" s="149"/>
      <c r="BE123" s="152" t="str">
        <f t="shared" si="68"/>
        <v/>
      </c>
      <c r="BG123" t="str">
        <f t="shared" si="59"/>
        <v/>
      </c>
      <c r="BI123" t="str">
        <f t="shared" si="60"/>
        <v/>
      </c>
    </row>
    <row r="124" spans="1:63">
      <c r="C124" s="164">
        <v>112</v>
      </c>
      <c r="D124" s="120">
        <v>246</v>
      </c>
      <c r="E124" s="155" t="str">
        <f>VLOOKUP(D124,マスター!$B$3:$E$200,3,FALSE)</f>
        <v>穐吉佳乃子</v>
      </c>
      <c r="F124" s="155" t="str">
        <f>VLOOKUP(D124,マスター!$B$3:$E$200,2,FALSE)</f>
        <v>六将</v>
      </c>
      <c r="G124" s="155" t="str">
        <f t="shared" si="57"/>
        <v>o</v>
      </c>
      <c r="H124" s="155" t="str">
        <f>VLOOKUP(D124,マスター!$B$3:$E$200,4,FALSE)</f>
        <v>愛媛</v>
      </c>
      <c r="R124" s="143"/>
      <c r="U124" s="164">
        <v>112</v>
      </c>
      <c r="V124" s="120">
        <v>43</v>
      </c>
      <c r="W124" s="155" t="str">
        <f>VLOOKUP(V124,マスター!$B$3:$E$200,3,FALSE)</f>
        <v>大場　結衣</v>
      </c>
      <c r="X124" s="155" t="str">
        <f>VLOOKUP(V124,マスター!$B$3:$E$200,2,FALSE)</f>
        <v>三将</v>
      </c>
      <c r="Y124" s="155" t="str">
        <f t="shared" si="88"/>
        <v>o</v>
      </c>
      <c r="Z124" s="155" t="str">
        <f>VLOOKUP(V124,マスター!$B$3:$E$200,4,FALSE)</f>
        <v>山形</v>
      </c>
      <c r="AJ124" s="146"/>
      <c r="AM124" s="164">
        <v>112</v>
      </c>
      <c r="AN124" s="120">
        <v>57</v>
      </c>
      <c r="AO124" s="155" t="str">
        <f>VLOOKUP(AN124,マスター!$B$3:$E$200,3,FALSE)</f>
        <v>藤沼　里彩</v>
      </c>
      <c r="AP124" s="155" t="str">
        <f>VLOOKUP(AN124,マスター!$B$3:$E$200,2,FALSE)</f>
        <v>七将</v>
      </c>
      <c r="AQ124" s="155" t="str">
        <f t="shared" si="55"/>
        <v>o</v>
      </c>
      <c r="AR124" s="155" t="str">
        <f>VLOOKUP(AN124,マスター!$B$3:$E$200,4,FALSE)</f>
        <v>茨城</v>
      </c>
      <c r="BB124" s="149"/>
      <c r="BE124" s="152" t="str">
        <f t="shared" si="68"/>
        <v/>
      </c>
      <c r="BG124" t="str">
        <f t="shared" si="59"/>
        <v/>
      </c>
      <c r="BI124" t="str">
        <f t="shared" si="60"/>
        <v/>
      </c>
    </row>
    <row r="125" spans="1:63">
      <c r="C125" s="164">
        <v>113</v>
      </c>
      <c r="D125" s="120">
        <v>16</v>
      </c>
      <c r="E125" s="155" t="str">
        <f>VLOOKUP(D125,マスター!$B$3:$E$200,3,FALSE)</f>
        <v>田端　夏帆</v>
      </c>
      <c r="F125" s="155" t="str">
        <f>VLOOKUP(D125,マスター!$B$3:$E$200,2,FALSE)</f>
        <v>六将</v>
      </c>
      <c r="G125" s="155" t="str">
        <f t="shared" si="57"/>
        <v>o</v>
      </c>
      <c r="H125" s="155" t="str">
        <f>VLOOKUP(D125,マスター!$B$3:$E$200,4,FALSE)</f>
        <v>北海道</v>
      </c>
      <c r="R125" s="143"/>
      <c r="U125" s="164">
        <v>113</v>
      </c>
      <c r="V125" s="120">
        <v>31</v>
      </c>
      <c r="W125" s="155" t="str">
        <f>VLOOKUP(V125,マスター!$B$3:$E$200,3,FALSE)</f>
        <v>愛澤佑果子</v>
      </c>
      <c r="X125" s="155" t="str">
        <f>VLOOKUP(V125,マスター!$B$3:$E$200,2,FALSE)</f>
        <v>主将</v>
      </c>
      <c r="Y125" s="155" t="str">
        <f t="shared" si="88"/>
        <v>o</v>
      </c>
      <c r="Z125" s="155" t="str">
        <f>VLOOKUP(V125,マスター!$B$3:$E$200,4,FALSE)</f>
        <v>宮城</v>
      </c>
      <c r="AJ125" s="146"/>
      <c r="AM125" s="164">
        <v>113</v>
      </c>
      <c r="AN125" s="120">
        <v>85</v>
      </c>
      <c r="AO125" s="155" t="str">
        <f>VLOOKUP(AN125,マスター!$B$3:$E$200,3,FALSE)</f>
        <v>瀧澤莉緒奈</v>
      </c>
      <c r="AP125" s="155" t="str">
        <f>VLOOKUP(AN125,マスター!$B$3:$E$200,2,FALSE)</f>
        <v>五将</v>
      </c>
      <c r="AQ125" s="155" t="str">
        <f t="shared" si="55"/>
        <v>o</v>
      </c>
      <c r="AR125" s="155" t="str">
        <f>VLOOKUP(AN125,マスター!$B$3:$E$200,4,FALSE)</f>
        <v>埼玉</v>
      </c>
      <c r="BB125" s="149"/>
      <c r="BE125" s="152" t="str">
        <f t="shared" si="68"/>
        <v/>
      </c>
      <c r="BG125" t="str">
        <f t="shared" si="59"/>
        <v/>
      </c>
      <c r="BI125" t="str">
        <f t="shared" si="60"/>
        <v/>
      </c>
    </row>
    <row r="126" spans="1:63">
      <c r="C126" s="164">
        <v>114</v>
      </c>
      <c r="D126" s="120">
        <v>234</v>
      </c>
      <c r="E126" s="155" t="str">
        <f>VLOOKUP(D126,マスター!$B$3:$E$200,3,FALSE)</f>
        <v>柳井　瑠那</v>
      </c>
      <c r="F126" s="155" t="str">
        <f>VLOOKUP(D126,マスター!$B$3:$E$200,2,FALSE)</f>
        <v>四将</v>
      </c>
      <c r="G126" s="155" t="str">
        <f t="shared" si="57"/>
        <v>o</v>
      </c>
      <c r="H126" s="155" t="str">
        <f>VLOOKUP(D126,マスター!$B$3:$E$200,4,FALSE)</f>
        <v>島根</v>
      </c>
      <c r="R126" s="143"/>
      <c r="U126" s="164">
        <v>114</v>
      </c>
      <c r="V126" s="120">
        <v>225</v>
      </c>
      <c r="W126" s="155" t="str">
        <f>VLOOKUP(V126,マスター!$B$3:$E$200,3,FALSE)</f>
        <v>森田　　麗</v>
      </c>
      <c r="X126" s="155" t="str">
        <f>VLOOKUP(V126,マスター!$B$3:$E$200,2,FALSE)</f>
        <v>五将</v>
      </c>
      <c r="Y126" s="155" t="str">
        <f t="shared" si="88"/>
        <v>o</v>
      </c>
      <c r="Z126" s="155" t="str">
        <f>VLOOKUP(V126,マスター!$B$3:$E$200,4,FALSE)</f>
        <v>奈良</v>
      </c>
      <c r="AJ126" s="146"/>
      <c r="AM126" s="164">
        <v>114</v>
      </c>
      <c r="AN126" s="120">
        <v>53</v>
      </c>
      <c r="AO126" s="155" t="str">
        <f>VLOOKUP(AN126,マスター!$B$3:$E$200,3,FALSE)</f>
        <v>今井　優那</v>
      </c>
      <c r="AP126" s="155" t="str">
        <f>VLOOKUP(AN126,マスター!$B$3:$E$200,2,FALSE)</f>
        <v>三将</v>
      </c>
      <c r="AQ126" s="155" t="str">
        <f t="shared" si="55"/>
        <v>o</v>
      </c>
      <c r="AR126" s="155" t="str">
        <f>VLOOKUP(AN126,マスター!$B$3:$E$200,4,FALSE)</f>
        <v>茨城</v>
      </c>
      <c r="BB126" s="149"/>
      <c r="BE126" s="152" t="str">
        <f t="shared" si="68"/>
        <v/>
      </c>
      <c r="BG126" t="str">
        <f t="shared" si="59"/>
        <v/>
      </c>
      <c r="BI126" t="str">
        <f t="shared" si="60"/>
        <v/>
      </c>
    </row>
    <row r="127" spans="1:63">
      <c r="C127" s="164">
        <v>115</v>
      </c>
      <c r="D127" s="120"/>
      <c r="E127" s="155" t="e">
        <f>VLOOKUP(D127,マスター!$B$3:$E$200,3,FALSE)</f>
        <v>#N/A</v>
      </c>
      <c r="F127" s="155" t="e">
        <f>VLOOKUP(D127,マスター!$B$3:$E$200,2,FALSE)</f>
        <v>#N/A</v>
      </c>
      <c r="G127" s="155" t="str">
        <f t="shared" si="57"/>
        <v>o</v>
      </c>
      <c r="H127" s="155" t="e">
        <f>VLOOKUP(D127,マスター!$B$3:$E$200,4,FALSE)</f>
        <v>#N/A</v>
      </c>
      <c r="R127" s="143"/>
      <c r="U127" s="164">
        <v>115</v>
      </c>
      <c r="V127" s="120">
        <v>222</v>
      </c>
      <c r="W127" s="155" t="str">
        <f>VLOOKUP(V127,マスター!$B$3:$E$200,3,FALSE)</f>
        <v>出口　扶歩</v>
      </c>
      <c r="X127" s="155" t="str">
        <f>VLOOKUP(V127,マスター!$B$3:$E$200,2,FALSE)</f>
        <v>副将</v>
      </c>
      <c r="Y127" s="155" t="str">
        <f t="shared" si="88"/>
        <v>o</v>
      </c>
      <c r="Z127" s="155" t="str">
        <f>VLOOKUP(V127,マスター!$B$3:$E$200,4,FALSE)</f>
        <v>奈良</v>
      </c>
      <c r="AJ127" s="146"/>
      <c r="AM127" s="164">
        <v>115</v>
      </c>
      <c r="AN127" s="120">
        <v>51</v>
      </c>
      <c r="AO127" s="155" t="str">
        <f>VLOOKUP(AN127,マスター!$B$3:$E$200,3,FALSE)</f>
        <v>飯岡　心遥</v>
      </c>
      <c r="AP127" s="155" t="str">
        <f>VLOOKUP(AN127,マスター!$B$3:$E$200,2,FALSE)</f>
        <v>主将</v>
      </c>
      <c r="AQ127" s="155" t="str">
        <f t="shared" si="55"/>
        <v>o</v>
      </c>
      <c r="AR127" s="155" t="str">
        <f>VLOOKUP(AN127,マスター!$B$3:$E$200,4,FALSE)</f>
        <v>茨城</v>
      </c>
      <c r="BB127" s="149"/>
      <c r="BE127" s="152" t="str">
        <f t="shared" si="68"/>
        <v/>
      </c>
      <c r="BG127" t="str">
        <f t="shared" si="59"/>
        <v/>
      </c>
      <c r="BI127" t="str">
        <f t="shared" si="60"/>
        <v/>
      </c>
    </row>
    <row r="128" spans="1:63">
      <c r="R128" s="143"/>
      <c r="AJ128" s="146"/>
      <c r="BB128" s="149"/>
      <c r="BE128" s="152" t="str">
        <f t="shared" si="68"/>
        <v/>
      </c>
      <c r="BG128" t="str">
        <f t="shared" si="59"/>
        <v/>
      </c>
      <c r="BI128" t="str">
        <f t="shared" si="60"/>
        <v/>
      </c>
    </row>
    <row r="129" spans="18:61">
      <c r="R129" s="143"/>
      <c r="AJ129" s="146"/>
      <c r="BB129" s="149"/>
      <c r="BE129" s="152" t="str">
        <f t="shared" si="68"/>
        <v/>
      </c>
      <c r="BG129" t="str">
        <f t="shared" si="59"/>
        <v/>
      </c>
      <c r="BI129" t="str">
        <f t="shared" si="60"/>
        <v/>
      </c>
    </row>
    <row r="130" spans="18:61">
      <c r="R130" s="143"/>
      <c r="AJ130" s="146"/>
      <c r="BB130" s="149"/>
      <c r="BE130" s="152" t="str">
        <f t="shared" si="68"/>
        <v/>
      </c>
      <c r="BG130" t="str">
        <f t="shared" si="59"/>
        <v/>
      </c>
      <c r="BI130" t="str">
        <f t="shared" si="60"/>
        <v/>
      </c>
    </row>
    <row r="131" spans="18:61">
      <c r="R131" s="143"/>
      <c r="AJ131" s="146"/>
      <c r="BB131" s="149"/>
      <c r="BE131" s="152" t="str">
        <f t="shared" si="68"/>
        <v/>
      </c>
      <c r="BG131" t="str">
        <f t="shared" ref="BG131:BG132" si="89">IF(AE131&gt;0,AD131,IF(AF131&gt;0,AG131,""))</f>
        <v/>
      </c>
      <c r="BI131" t="str">
        <f t="shared" ref="BI131:BI132" si="90">IF(AW131&gt;0,AV131,IF(AX131&gt;0,AY131,""))</f>
        <v/>
      </c>
    </row>
    <row r="132" spans="18:61">
      <c r="R132" s="143"/>
      <c r="AJ132" s="146"/>
      <c r="BB132" s="149"/>
      <c r="BE132" s="152" t="str">
        <f t="shared" si="68"/>
        <v/>
      </c>
      <c r="BG132" t="str">
        <f t="shared" si="89"/>
        <v/>
      </c>
      <c r="BI132" t="str">
        <f t="shared" si="90"/>
        <v/>
      </c>
    </row>
  </sheetData>
  <mergeCells count="198">
    <mergeCell ref="AK2:AK6"/>
    <mergeCell ref="AL2:AL6"/>
    <mergeCell ref="AM2:AM6"/>
    <mergeCell ref="A7:A11"/>
    <mergeCell ref="B7:B11"/>
    <mergeCell ref="C7:C11"/>
    <mergeCell ref="S7:S11"/>
    <mergeCell ref="T7:T11"/>
    <mergeCell ref="U7:U11"/>
    <mergeCell ref="AK7:AK11"/>
    <mergeCell ref="A2:A6"/>
    <mergeCell ref="B2:B6"/>
    <mergeCell ref="C2:C6"/>
    <mergeCell ref="S2:S6"/>
    <mergeCell ref="T2:T6"/>
    <mergeCell ref="U2:U6"/>
    <mergeCell ref="AL7:AL11"/>
    <mergeCell ref="AM7:AM11"/>
    <mergeCell ref="A12:A16"/>
    <mergeCell ref="B12:B16"/>
    <mergeCell ref="C12:C16"/>
    <mergeCell ref="S12:S16"/>
    <mergeCell ref="T12:T16"/>
    <mergeCell ref="U12:U16"/>
    <mergeCell ref="AK12:AK16"/>
    <mergeCell ref="AL12:AL16"/>
    <mergeCell ref="AM12:AM16"/>
    <mergeCell ref="A17:A21"/>
    <mergeCell ref="B17:B21"/>
    <mergeCell ref="C17:C21"/>
    <mergeCell ref="S17:S21"/>
    <mergeCell ref="T17:T21"/>
    <mergeCell ref="U17:U21"/>
    <mergeCell ref="AK17:AK21"/>
    <mergeCell ref="AL17:AL21"/>
    <mergeCell ref="AM17:AM21"/>
    <mergeCell ref="AK22:AK26"/>
    <mergeCell ref="AL22:AL26"/>
    <mergeCell ref="AM22:AM26"/>
    <mergeCell ref="A27:A31"/>
    <mergeCell ref="B27:B31"/>
    <mergeCell ref="C27:C31"/>
    <mergeCell ref="S27:S31"/>
    <mergeCell ref="T27:T31"/>
    <mergeCell ref="U27:U31"/>
    <mergeCell ref="AK27:AK31"/>
    <mergeCell ref="A22:A26"/>
    <mergeCell ref="B22:B26"/>
    <mergeCell ref="C22:C26"/>
    <mergeCell ref="S22:S26"/>
    <mergeCell ref="T22:T26"/>
    <mergeCell ref="U22:U26"/>
    <mergeCell ref="AL27:AL31"/>
    <mergeCell ref="AM27:AM31"/>
    <mergeCell ref="A32:A36"/>
    <mergeCell ref="B32:B36"/>
    <mergeCell ref="C32:C36"/>
    <mergeCell ref="S32:S36"/>
    <mergeCell ref="T32:T36"/>
    <mergeCell ref="U32:U36"/>
    <mergeCell ref="AK32:AK36"/>
    <mergeCell ref="AL32:AL36"/>
    <mergeCell ref="AM32:AM36"/>
    <mergeCell ref="A37:A41"/>
    <mergeCell ref="B37:B41"/>
    <mergeCell ref="C37:C41"/>
    <mergeCell ref="S37:S41"/>
    <mergeCell ref="T37:T41"/>
    <mergeCell ref="U37:U41"/>
    <mergeCell ref="AK37:AK41"/>
    <mergeCell ref="AL37:AL41"/>
    <mergeCell ref="AM37:AM41"/>
    <mergeCell ref="AK42:AK46"/>
    <mergeCell ref="AL42:AL46"/>
    <mergeCell ref="AM42:AM46"/>
    <mergeCell ref="A47:A51"/>
    <mergeCell ref="B47:B51"/>
    <mergeCell ref="C47:C51"/>
    <mergeCell ref="S47:S51"/>
    <mergeCell ref="T47:T51"/>
    <mergeCell ref="U47:U51"/>
    <mergeCell ref="AK47:AK51"/>
    <mergeCell ref="A42:A46"/>
    <mergeCell ref="B42:B46"/>
    <mergeCell ref="C42:C46"/>
    <mergeCell ref="S42:S46"/>
    <mergeCell ref="T42:T46"/>
    <mergeCell ref="U42:U46"/>
    <mergeCell ref="AL47:AL51"/>
    <mergeCell ref="AM47:AM51"/>
    <mergeCell ref="A52:A56"/>
    <mergeCell ref="B52:B56"/>
    <mergeCell ref="C52:C56"/>
    <mergeCell ref="S52:S56"/>
    <mergeCell ref="T52:T56"/>
    <mergeCell ref="U52:U56"/>
    <mergeCell ref="AK52:AK56"/>
    <mergeCell ref="AL52:AL56"/>
    <mergeCell ref="AM52:AM56"/>
    <mergeCell ref="A57:A61"/>
    <mergeCell ref="B57:B61"/>
    <mergeCell ref="C57:C61"/>
    <mergeCell ref="S57:S61"/>
    <mergeCell ref="T57:T61"/>
    <mergeCell ref="U57:U61"/>
    <mergeCell ref="AK57:AK61"/>
    <mergeCell ref="AL57:AL61"/>
    <mergeCell ref="AM57:AM61"/>
    <mergeCell ref="AK62:AK66"/>
    <mergeCell ref="AL62:AL66"/>
    <mergeCell ref="AM62:AM66"/>
    <mergeCell ref="A67:A71"/>
    <mergeCell ref="B67:B71"/>
    <mergeCell ref="C67:C71"/>
    <mergeCell ref="S67:S71"/>
    <mergeCell ref="T67:T71"/>
    <mergeCell ref="U67:U71"/>
    <mergeCell ref="AK67:AK71"/>
    <mergeCell ref="A62:A66"/>
    <mergeCell ref="B62:B66"/>
    <mergeCell ref="C62:C66"/>
    <mergeCell ref="S62:S66"/>
    <mergeCell ref="T62:T66"/>
    <mergeCell ref="U62:U66"/>
    <mergeCell ref="AL67:AL71"/>
    <mergeCell ref="AM67:AM71"/>
    <mergeCell ref="A72:A76"/>
    <mergeCell ref="B72:B76"/>
    <mergeCell ref="C72:C76"/>
    <mergeCell ref="S72:S76"/>
    <mergeCell ref="T72:T76"/>
    <mergeCell ref="U72:U76"/>
    <mergeCell ref="AK72:AK76"/>
    <mergeCell ref="AL72:AL76"/>
    <mergeCell ref="AM72:AM76"/>
    <mergeCell ref="A77:A81"/>
    <mergeCell ref="B77:B81"/>
    <mergeCell ref="C77:C81"/>
    <mergeCell ref="S77:S81"/>
    <mergeCell ref="T77:T81"/>
    <mergeCell ref="U77:U81"/>
    <mergeCell ref="AK77:AK81"/>
    <mergeCell ref="AL77:AL81"/>
    <mergeCell ref="AM77:AM81"/>
    <mergeCell ref="AK82:AK86"/>
    <mergeCell ref="AL82:AL86"/>
    <mergeCell ref="AM82:AM86"/>
    <mergeCell ref="A87:A91"/>
    <mergeCell ref="B87:B91"/>
    <mergeCell ref="C87:C91"/>
    <mergeCell ref="S87:S91"/>
    <mergeCell ref="T87:T91"/>
    <mergeCell ref="U87:U91"/>
    <mergeCell ref="AK87:AK91"/>
    <mergeCell ref="A82:A86"/>
    <mergeCell ref="B82:B86"/>
    <mergeCell ref="C82:C86"/>
    <mergeCell ref="S82:S86"/>
    <mergeCell ref="T82:T86"/>
    <mergeCell ref="U82:U86"/>
    <mergeCell ref="AL87:AL91"/>
    <mergeCell ref="AM87:AM91"/>
    <mergeCell ref="A92:A96"/>
    <mergeCell ref="B92:B96"/>
    <mergeCell ref="C92:C96"/>
    <mergeCell ref="S92:S96"/>
    <mergeCell ref="T92:T96"/>
    <mergeCell ref="U92:U96"/>
    <mergeCell ref="AK92:AK96"/>
    <mergeCell ref="AL92:AL96"/>
    <mergeCell ref="AM92:AM96"/>
    <mergeCell ref="A97:A101"/>
    <mergeCell ref="B97:B101"/>
    <mergeCell ref="C97:C101"/>
    <mergeCell ref="S97:S101"/>
    <mergeCell ref="T97:T101"/>
    <mergeCell ref="U97:U101"/>
    <mergeCell ref="AK97:AK101"/>
    <mergeCell ref="AL97:AL101"/>
    <mergeCell ref="AM97:AM101"/>
    <mergeCell ref="AL107:AL111"/>
    <mergeCell ref="AM107:AM111"/>
    <mergeCell ref="AK102:AK106"/>
    <mergeCell ref="AL102:AL106"/>
    <mergeCell ref="AM102:AM106"/>
    <mergeCell ref="A107:A111"/>
    <mergeCell ref="B107:B111"/>
    <mergeCell ref="C107:C111"/>
    <mergeCell ref="S107:S111"/>
    <mergeCell ref="T107:T111"/>
    <mergeCell ref="U107:U111"/>
    <mergeCell ref="AK107:AK111"/>
    <mergeCell ref="A102:A106"/>
    <mergeCell ref="B102:B106"/>
    <mergeCell ref="C102:C106"/>
    <mergeCell ref="S102:S106"/>
    <mergeCell ref="T102:T106"/>
    <mergeCell ref="U102:U106"/>
  </mergeCells>
  <phoneticPr fontId="1"/>
  <conditionalFormatting sqref="BE1:BK1048576">
    <cfRule type="expression" dxfId="45" priority="1">
      <formula>$BK1=3</formula>
    </cfRule>
    <cfRule type="expression" dxfId="44" priority="2">
      <formula>$BK1=2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F4C8-B94C-44B2-A7C7-75C0C6B47B70}">
  <sheetPr>
    <tabColor rgb="FF7030A0"/>
  </sheetPr>
  <dimension ref="A1:N186"/>
  <sheetViews>
    <sheetView zoomScale="73" workbookViewId="0"/>
  </sheetViews>
  <sheetFormatPr baseColWidth="10" defaultColWidth="8.6640625" defaultRowHeight="20"/>
  <cols>
    <col min="1" max="1" width="8.6640625" style="102" customWidth="1"/>
    <col min="2" max="2" width="8.6640625" style="99"/>
    <col min="3" max="3" width="8.6640625" style="141"/>
    <col min="4" max="4" width="21.6640625" style="142" customWidth="1"/>
    <col min="5" max="5" width="8.6640625" style="171"/>
    <col min="6" max="6" width="8.6640625" style="102"/>
    <col min="7" max="7" width="8.6640625" style="172"/>
    <col min="8" max="8" width="21.6640625" style="104" customWidth="1"/>
    <col min="9" max="10" width="8.6640625" style="102"/>
    <col min="11" max="11" width="6.5" style="102" customWidth="1"/>
    <col min="12" max="12" width="8.6640625" style="102"/>
    <col min="13" max="13" width="19" style="102" customWidth="1"/>
    <col min="14" max="16384" width="8.6640625" style="102"/>
  </cols>
  <sheetData>
    <row r="1" spans="2:14">
      <c r="B1" s="99" t="s">
        <v>323</v>
      </c>
      <c r="C1" s="100" t="s">
        <v>324</v>
      </c>
      <c r="D1" s="101" t="s">
        <v>325</v>
      </c>
    </row>
    <row r="2" spans="2:14">
      <c r="C2" s="105"/>
      <c r="D2" s="106"/>
      <c r="H2" s="107"/>
      <c r="L2" s="108" t="s">
        <v>327</v>
      </c>
    </row>
    <row r="3" spans="2:14" ht="21" thickBot="1">
      <c r="B3" s="109">
        <v>11</v>
      </c>
      <c r="C3" s="110" t="s">
        <v>317</v>
      </c>
      <c r="D3" s="111" t="s">
        <v>522</v>
      </c>
      <c r="E3" s="173" t="str">
        <f>VLOOKUP(F3,G:H,2,FALSE)</f>
        <v>北海道</v>
      </c>
      <c r="F3" s="102">
        <f>(ROUNDDOWN(B3/10,0))</f>
        <v>1</v>
      </c>
      <c r="G3" s="174">
        <v>1</v>
      </c>
      <c r="H3" s="113" t="s">
        <v>326</v>
      </c>
      <c r="K3" s="114"/>
      <c r="L3" s="115" t="s">
        <v>329</v>
      </c>
      <c r="M3" s="114"/>
    </row>
    <row r="4" spans="2:14">
      <c r="B4" s="109">
        <v>12</v>
      </c>
      <c r="C4" s="110" t="s">
        <v>194</v>
      </c>
      <c r="D4" s="111" t="s">
        <v>523</v>
      </c>
      <c r="E4" s="173" t="str">
        <f t="shared" ref="E4:E67" si="0">VLOOKUP(F4,G:H,2,FALSE)</f>
        <v>北海道</v>
      </c>
      <c r="F4" s="102">
        <f t="shared" ref="F4:F67" si="1">(ROUNDDOWN(B4/10,0))</f>
        <v>1</v>
      </c>
      <c r="G4" s="174">
        <v>2</v>
      </c>
      <c r="H4" s="113" t="s">
        <v>524</v>
      </c>
      <c r="K4" s="116" t="s">
        <v>161</v>
      </c>
      <c r="L4" s="117">
        <v>16</v>
      </c>
      <c r="M4" s="118" t="str">
        <f>VLOOKUP(L4,'マスター (3)'!$G:$H,2,FALSE)</f>
        <v>静岡</v>
      </c>
      <c r="N4" s="102" t="str">
        <f t="shared" ref="N4:N28" si="2">IF(COUNTIF($L:$L,L2)&gt;1,"重複","o")</f>
        <v>o</v>
      </c>
    </row>
    <row r="5" spans="2:14">
      <c r="B5" s="109">
        <v>13</v>
      </c>
      <c r="C5" s="110" t="s">
        <v>314</v>
      </c>
      <c r="D5" s="111" t="s">
        <v>525</v>
      </c>
      <c r="E5" s="173" t="str">
        <f t="shared" si="0"/>
        <v>北海道</v>
      </c>
      <c r="F5" s="102">
        <f t="shared" si="1"/>
        <v>1</v>
      </c>
      <c r="G5" s="174">
        <v>3</v>
      </c>
      <c r="H5" s="113" t="s">
        <v>333</v>
      </c>
      <c r="K5" s="119" t="s">
        <v>162</v>
      </c>
      <c r="L5" s="120">
        <v>23</v>
      </c>
      <c r="M5" s="121" t="str">
        <f>VLOOKUP(L5,'マスター (3)'!$G:$H,2,FALSE)</f>
        <v>徳島</v>
      </c>
      <c r="N5" s="102" t="str">
        <f t="shared" si="2"/>
        <v>o</v>
      </c>
    </row>
    <row r="6" spans="2:14">
      <c r="B6" s="109">
        <v>14</v>
      </c>
      <c r="C6" s="110" t="s">
        <v>312</v>
      </c>
      <c r="D6" s="122" t="s">
        <v>526</v>
      </c>
      <c r="E6" s="173" t="str">
        <f t="shared" si="0"/>
        <v>北海道</v>
      </c>
      <c r="F6" s="102">
        <f t="shared" si="1"/>
        <v>1</v>
      </c>
      <c r="G6" s="175">
        <v>4</v>
      </c>
      <c r="H6" s="124" t="s">
        <v>338</v>
      </c>
      <c r="K6" s="119" t="s">
        <v>336</v>
      </c>
      <c r="L6" s="120">
        <v>13</v>
      </c>
      <c r="M6" s="121" t="str">
        <f>VLOOKUP(L6,'マスター (3)'!$G:$H,2,FALSE)</f>
        <v>富山</v>
      </c>
      <c r="N6" s="102" t="str">
        <f t="shared" si="2"/>
        <v>o</v>
      </c>
    </row>
    <row r="7" spans="2:14" ht="21" thickBot="1">
      <c r="B7" s="109">
        <v>15</v>
      </c>
      <c r="C7" s="110" t="s">
        <v>315</v>
      </c>
      <c r="D7" s="122" t="s">
        <v>527</v>
      </c>
      <c r="E7" s="173" t="str">
        <f t="shared" si="0"/>
        <v>北海道</v>
      </c>
      <c r="F7" s="102">
        <f t="shared" si="1"/>
        <v>1</v>
      </c>
      <c r="G7" s="175">
        <v>5</v>
      </c>
      <c r="H7" s="124" t="s">
        <v>342</v>
      </c>
      <c r="K7" s="125" t="s">
        <v>339</v>
      </c>
      <c r="L7" s="126">
        <v>9</v>
      </c>
      <c r="M7" s="127" t="str">
        <f>VLOOKUP(L7,'マスター (3)'!$G:$H,2,FALSE)</f>
        <v>東京</v>
      </c>
      <c r="N7" s="102" t="str">
        <f t="shared" si="2"/>
        <v>o</v>
      </c>
    </row>
    <row r="8" spans="2:14">
      <c r="B8" s="109">
        <v>16</v>
      </c>
      <c r="C8" s="110" t="s">
        <v>340</v>
      </c>
      <c r="D8" s="122" t="s">
        <v>528</v>
      </c>
      <c r="E8" s="173" t="str">
        <f t="shared" si="0"/>
        <v>北海道</v>
      </c>
      <c r="F8" s="102">
        <f t="shared" si="1"/>
        <v>1</v>
      </c>
      <c r="G8" s="175">
        <v>6</v>
      </c>
      <c r="H8" s="124" t="s">
        <v>346</v>
      </c>
      <c r="K8" s="116" t="s">
        <v>343</v>
      </c>
      <c r="L8" s="117">
        <v>3</v>
      </c>
      <c r="M8" s="118" t="str">
        <f>VLOOKUP(L8,'マスター (3)'!$G:$H,2,FALSE)</f>
        <v>宮城</v>
      </c>
      <c r="N8" s="102" t="str">
        <f t="shared" si="2"/>
        <v>o</v>
      </c>
    </row>
    <row r="9" spans="2:14">
      <c r="B9" s="109">
        <v>17</v>
      </c>
      <c r="C9" s="110" t="s">
        <v>344</v>
      </c>
      <c r="D9" s="111" t="s">
        <v>529</v>
      </c>
      <c r="E9" s="173" t="str">
        <f t="shared" si="0"/>
        <v>北海道</v>
      </c>
      <c r="F9" s="102">
        <f t="shared" si="1"/>
        <v>1</v>
      </c>
      <c r="G9" s="175">
        <v>7</v>
      </c>
      <c r="H9" s="124" t="s">
        <v>348</v>
      </c>
      <c r="K9" s="119" t="s">
        <v>347</v>
      </c>
      <c r="L9" s="120">
        <v>19</v>
      </c>
      <c r="M9" s="121" t="str">
        <f>VLOOKUP(L9,'マスター (3)'!$G:$H,2,FALSE)</f>
        <v>滋賀</v>
      </c>
      <c r="N9" s="102" t="str">
        <f t="shared" si="2"/>
        <v>o</v>
      </c>
    </row>
    <row r="10" spans="2:14">
      <c r="B10" s="99">
        <v>21</v>
      </c>
      <c r="C10" s="105" t="s">
        <v>317</v>
      </c>
      <c r="D10" s="106" t="s">
        <v>530</v>
      </c>
      <c r="E10" s="173" t="str">
        <f t="shared" si="0"/>
        <v>岩手</v>
      </c>
      <c r="F10" s="102">
        <f t="shared" si="1"/>
        <v>2</v>
      </c>
      <c r="G10" s="175">
        <v>8</v>
      </c>
      <c r="H10" s="124" t="s">
        <v>350</v>
      </c>
      <c r="K10" s="119" t="s">
        <v>163</v>
      </c>
      <c r="L10" s="120">
        <v>12</v>
      </c>
      <c r="M10" s="121" t="str">
        <f>VLOOKUP(L10,'マスター (3)'!$G:$H,2,FALSE)</f>
        <v>長野</v>
      </c>
      <c r="N10" s="102" t="str">
        <f t="shared" si="2"/>
        <v>o</v>
      </c>
    </row>
    <row r="11" spans="2:14" ht="21" thickBot="1">
      <c r="B11" s="109">
        <v>22</v>
      </c>
      <c r="C11" s="110" t="s">
        <v>194</v>
      </c>
      <c r="D11" s="111" t="s">
        <v>531</v>
      </c>
      <c r="E11" s="173" t="str">
        <f t="shared" si="0"/>
        <v>岩手</v>
      </c>
      <c r="F11" s="102">
        <f t="shared" si="1"/>
        <v>2</v>
      </c>
      <c r="G11" s="175">
        <v>9</v>
      </c>
      <c r="H11" s="124" t="s">
        <v>352</v>
      </c>
      <c r="K11" s="125" t="s">
        <v>164</v>
      </c>
      <c r="L11" s="126">
        <v>14</v>
      </c>
      <c r="M11" s="127" t="str">
        <f>VLOOKUP(L11,'マスター (3)'!$G:$H,2,FALSE)</f>
        <v>石川</v>
      </c>
      <c r="N11" s="102" t="str">
        <f t="shared" si="2"/>
        <v>o</v>
      </c>
    </row>
    <row r="12" spans="2:14">
      <c r="B12" s="109">
        <v>23</v>
      </c>
      <c r="C12" s="110" t="s">
        <v>314</v>
      </c>
      <c r="D12" s="111" t="s">
        <v>532</v>
      </c>
      <c r="E12" s="173" t="str">
        <f t="shared" si="0"/>
        <v>岩手</v>
      </c>
      <c r="F12" s="102">
        <f t="shared" si="1"/>
        <v>2</v>
      </c>
      <c r="G12" s="175">
        <v>10</v>
      </c>
      <c r="H12" s="124" t="s">
        <v>355</v>
      </c>
      <c r="K12" s="116" t="s">
        <v>353</v>
      </c>
      <c r="L12" s="117">
        <v>17</v>
      </c>
      <c r="M12" s="118" t="str">
        <f>VLOOKUP(L12,'マスター (3)'!$G:$H,2,FALSE)</f>
        <v>愛知</v>
      </c>
      <c r="N12" s="102" t="str">
        <f t="shared" si="2"/>
        <v>o</v>
      </c>
    </row>
    <row r="13" spans="2:14">
      <c r="B13" s="109">
        <v>24</v>
      </c>
      <c r="C13" s="110" t="s">
        <v>312</v>
      </c>
      <c r="D13" s="111" t="s">
        <v>533</v>
      </c>
      <c r="E13" s="173" t="str">
        <f t="shared" si="0"/>
        <v>岩手</v>
      </c>
      <c r="F13" s="102">
        <f t="shared" si="1"/>
        <v>2</v>
      </c>
      <c r="G13" s="175">
        <v>11</v>
      </c>
      <c r="H13" s="124" t="s">
        <v>357</v>
      </c>
      <c r="K13" s="119" t="s">
        <v>356</v>
      </c>
      <c r="L13" s="120">
        <v>24</v>
      </c>
      <c r="M13" s="121" t="str">
        <f>VLOOKUP(L13,'マスター (3)'!$G:$H,2,FALSE)</f>
        <v>愛媛</v>
      </c>
      <c r="N13" s="102" t="str">
        <f t="shared" si="2"/>
        <v>o</v>
      </c>
    </row>
    <row r="14" spans="2:14">
      <c r="B14" s="99">
        <v>25</v>
      </c>
      <c r="C14" s="105" t="s">
        <v>315</v>
      </c>
      <c r="D14" s="106" t="s">
        <v>534</v>
      </c>
      <c r="E14" s="173" t="str">
        <f t="shared" si="0"/>
        <v>岩手</v>
      </c>
      <c r="F14" s="102">
        <f t="shared" si="1"/>
        <v>2</v>
      </c>
      <c r="G14" s="175">
        <v>12</v>
      </c>
      <c r="H14" s="124" t="s">
        <v>359</v>
      </c>
      <c r="K14" s="119" t="s">
        <v>358</v>
      </c>
      <c r="L14" s="120">
        <v>6</v>
      </c>
      <c r="M14" s="121" t="str">
        <f>VLOOKUP(L14,'マスター (3)'!$G:$H,2,FALSE)</f>
        <v>群馬</v>
      </c>
      <c r="N14" s="102" t="str">
        <f t="shared" si="2"/>
        <v>o</v>
      </c>
    </row>
    <row r="15" spans="2:14" ht="21" thickBot="1">
      <c r="B15" s="109">
        <v>26</v>
      </c>
      <c r="C15" s="110" t="s">
        <v>340</v>
      </c>
      <c r="D15" s="111" t="s">
        <v>535</v>
      </c>
      <c r="E15" s="173" t="str">
        <f t="shared" si="0"/>
        <v>岩手</v>
      </c>
      <c r="F15" s="102">
        <f t="shared" si="1"/>
        <v>2</v>
      </c>
      <c r="G15" s="175">
        <v>13</v>
      </c>
      <c r="H15" s="124" t="s">
        <v>536</v>
      </c>
      <c r="K15" s="125" t="s">
        <v>360</v>
      </c>
      <c r="L15" s="126">
        <v>8</v>
      </c>
      <c r="M15" s="127" t="str">
        <f>VLOOKUP(L15,'マスター (3)'!$G:$H,2,FALSE)</f>
        <v>千葉</v>
      </c>
      <c r="N15" s="102" t="str">
        <f t="shared" si="2"/>
        <v>o</v>
      </c>
    </row>
    <row r="16" spans="2:14">
      <c r="B16" s="109">
        <v>27</v>
      </c>
      <c r="C16" s="110" t="s">
        <v>344</v>
      </c>
      <c r="D16" s="111" t="s">
        <v>537</v>
      </c>
      <c r="E16" s="173" t="str">
        <f t="shared" si="0"/>
        <v>岩手</v>
      </c>
      <c r="F16" s="102">
        <f t="shared" si="1"/>
        <v>2</v>
      </c>
      <c r="G16" s="175">
        <v>14</v>
      </c>
      <c r="H16" s="124" t="s">
        <v>362</v>
      </c>
      <c r="K16" s="116" t="s">
        <v>363</v>
      </c>
      <c r="L16" s="117">
        <v>4</v>
      </c>
      <c r="M16" s="118" t="str">
        <f>VLOOKUP(L16,'マスター (3)'!$G:$H,2,FALSE)</f>
        <v>茨城</v>
      </c>
      <c r="N16" s="102" t="str">
        <f t="shared" si="2"/>
        <v>o</v>
      </c>
    </row>
    <row r="17" spans="2:14">
      <c r="B17" s="109">
        <v>31</v>
      </c>
      <c r="C17" s="110" t="s">
        <v>317</v>
      </c>
      <c r="D17" s="111" t="s">
        <v>23</v>
      </c>
      <c r="E17" s="173" t="str">
        <f t="shared" si="0"/>
        <v>宮城</v>
      </c>
      <c r="F17" s="102">
        <f t="shared" si="1"/>
        <v>3</v>
      </c>
      <c r="G17" s="175">
        <v>15</v>
      </c>
      <c r="H17" s="124" t="s">
        <v>364</v>
      </c>
      <c r="K17" s="119" t="s">
        <v>365</v>
      </c>
      <c r="L17" s="120">
        <v>5</v>
      </c>
      <c r="M17" s="121" t="str">
        <f>VLOOKUP(L17,'マスター (3)'!$G:$H,2,FALSE)</f>
        <v>栃木</v>
      </c>
      <c r="N17" s="102" t="str">
        <f t="shared" si="2"/>
        <v>o</v>
      </c>
    </row>
    <row r="18" spans="2:14">
      <c r="B18" s="109">
        <v>32</v>
      </c>
      <c r="C18" s="110" t="s">
        <v>194</v>
      </c>
      <c r="D18" s="111" t="s">
        <v>25</v>
      </c>
      <c r="E18" s="173" t="str">
        <f t="shared" si="0"/>
        <v>宮城</v>
      </c>
      <c r="F18" s="102">
        <f t="shared" si="1"/>
        <v>3</v>
      </c>
      <c r="G18" s="175">
        <v>16</v>
      </c>
      <c r="H18" s="128" t="s">
        <v>366</v>
      </c>
      <c r="K18" s="119" t="s">
        <v>367</v>
      </c>
      <c r="L18" s="120">
        <v>20</v>
      </c>
      <c r="M18" s="121" t="str">
        <f>VLOOKUP(L18,'マスター (3)'!$G:$H,2,FALSE)</f>
        <v>京都</v>
      </c>
      <c r="N18" s="102" t="str">
        <f t="shared" si="2"/>
        <v>o</v>
      </c>
    </row>
    <row r="19" spans="2:14" ht="21" thickBot="1">
      <c r="B19" s="109">
        <v>33</v>
      </c>
      <c r="C19" s="110" t="s">
        <v>314</v>
      </c>
      <c r="D19" s="111" t="s">
        <v>538</v>
      </c>
      <c r="E19" s="173" t="str">
        <f t="shared" si="0"/>
        <v>宮城</v>
      </c>
      <c r="F19" s="102">
        <f t="shared" si="1"/>
        <v>3</v>
      </c>
      <c r="G19" s="175">
        <v>17</v>
      </c>
      <c r="H19" s="129" t="s">
        <v>369</v>
      </c>
      <c r="K19" s="125" t="s">
        <v>370</v>
      </c>
      <c r="L19" s="126">
        <v>22</v>
      </c>
      <c r="M19" s="127" t="str">
        <f>VLOOKUP(L19,'マスター (3)'!$G:$H,2,FALSE)</f>
        <v>奈良</v>
      </c>
      <c r="N19" s="102" t="str">
        <f t="shared" si="2"/>
        <v>o</v>
      </c>
    </row>
    <row r="20" spans="2:14">
      <c r="B20" s="109">
        <v>34</v>
      </c>
      <c r="C20" s="110" t="s">
        <v>312</v>
      </c>
      <c r="D20" s="111" t="s">
        <v>24</v>
      </c>
      <c r="E20" s="173" t="str">
        <f t="shared" si="0"/>
        <v>宮城</v>
      </c>
      <c r="F20" s="102">
        <f t="shared" si="1"/>
        <v>3</v>
      </c>
      <c r="G20" s="175">
        <v>18</v>
      </c>
      <c r="H20" s="129" t="s">
        <v>372</v>
      </c>
      <c r="K20" s="116" t="s">
        <v>373</v>
      </c>
      <c r="L20" s="117">
        <v>7</v>
      </c>
      <c r="M20" s="118" t="str">
        <f>VLOOKUP(L20,'マスター (3)'!$G:$H,2,FALSE)</f>
        <v>埼玉</v>
      </c>
      <c r="N20" s="102" t="str">
        <f t="shared" si="2"/>
        <v>o</v>
      </c>
    </row>
    <row r="21" spans="2:14">
      <c r="B21" s="99">
        <v>35</v>
      </c>
      <c r="C21" s="105" t="s">
        <v>315</v>
      </c>
      <c r="D21" s="106" t="s">
        <v>539</v>
      </c>
      <c r="E21" s="173" t="str">
        <f t="shared" si="0"/>
        <v>宮城</v>
      </c>
      <c r="F21" s="102">
        <f t="shared" si="1"/>
        <v>3</v>
      </c>
      <c r="G21" s="175">
        <v>19</v>
      </c>
      <c r="H21" s="129" t="s">
        <v>375</v>
      </c>
      <c r="K21" s="119" t="s">
        <v>376</v>
      </c>
      <c r="L21" s="120">
        <v>1</v>
      </c>
      <c r="M21" s="121" t="str">
        <f>VLOOKUP(L21,'マスター (3)'!$G:$H,2,FALSE)</f>
        <v>北海道</v>
      </c>
      <c r="N21" s="102" t="str">
        <f t="shared" si="2"/>
        <v>o</v>
      </c>
    </row>
    <row r="22" spans="2:14" ht="21" thickBot="1">
      <c r="B22" s="109">
        <v>41</v>
      </c>
      <c r="C22" s="110" t="s">
        <v>317</v>
      </c>
      <c r="D22" s="111" t="s">
        <v>540</v>
      </c>
      <c r="E22" s="173" t="str">
        <f t="shared" si="0"/>
        <v>茨城</v>
      </c>
      <c r="F22" s="102">
        <f t="shared" si="1"/>
        <v>4</v>
      </c>
      <c r="G22" s="175">
        <v>20</v>
      </c>
      <c r="H22" s="129" t="s">
        <v>377</v>
      </c>
      <c r="K22" s="125" t="s">
        <v>378</v>
      </c>
      <c r="L22" s="126">
        <v>2</v>
      </c>
      <c r="M22" s="127" t="str">
        <f>VLOOKUP(L22,'マスター (3)'!$G:$H,2,FALSE)</f>
        <v>岩手</v>
      </c>
      <c r="N22" s="102" t="str">
        <f t="shared" si="2"/>
        <v>o</v>
      </c>
    </row>
    <row r="23" spans="2:14">
      <c r="B23" s="109">
        <v>42</v>
      </c>
      <c r="C23" s="110" t="s">
        <v>194</v>
      </c>
      <c r="D23" s="111" t="s">
        <v>541</v>
      </c>
      <c r="E23" s="173" t="str">
        <f t="shared" si="0"/>
        <v>茨城</v>
      </c>
      <c r="F23" s="102">
        <f t="shared" si="1"/>
        <v>4</v>
      </c>
      <c r="G23" s="175">
        <v>21</v>
      </c>
      <c r="H23" s="129" t="s">
        <v>380</v>
      </c>
      <c r="K23" s="116" t="s">
        <v>381</v>
      </c>
      <c r="L23" s="117">
        <v>25</v>
      </c>
      <c r="M23" s="118" t="str">
        <f>VLOOKUP(L23,'マスター (3)'!$G:$H,2,FALSE)</f>
        <v>福岡</v>
      </c>
      <c r="N23" s="102" t="str">
        <f t="shared" si="2"/>
        <v>o</v>
      </c>
    </row>
    <row r="24" spans="2:14">
      <c r="B24" s="109">
        <v>43</v>
      </c>
      <c r="C24" s="110" t="s">
        <v>314</v>
      </c>
      <c r="D24" s="111" t="s">
        <v>542</v>
      </c>
      <c r="E24" s="173" t="str">
        <f t="shared" si="0"/>
        <v>茨城</v>
      </c>
      <c r="F24" s="102">
        <f t="shared" si="1"/>
        <v>4</v>
      </c>
      <c r="G24" s="175">
        <v>22</v>
      </c>
      <c r="H24" s="129" t="s">
        <v>383</v>
      </c>
      <c r="K24" s="119" t="s">
        <v>384</v>
      </c>
      <c r="L24" s="120">
        <v>10</v>
      </c>
      <c r="M24" s="121" t="str">
        <f>VLOOKUP(L24,'マスター (3)'!$G:$H,2,FALSE)</f>
        <v>神奈川</v>
      </c>
      <c r="N24" s="102" t="str">
        <f t="shared" si="2"/>
        <v>o</v>
      </c>
    </row>
    <row r="25" spans="2:14" ht="21" thickBot="1">
      <c r="B25" s="109">
        <v>44</v>
      </c>
      <c r="C25" s="110" t="s">
        <v>312</v>
      </c>
      <c r="D25" s="111" t="s">
        <v>543</v>
      </c>
      <c r="E25" s="173" t="str">
        <f t="shared" si="0"/>
        <v>茨城</v>
      </c>
      <c r="F25" s="102">
        <f t="shared" si="1"/>
        <v>4</v>
      </c>
      <c r="G25" s="175">
        <v>23</v>
      </c>
      <c r="H25" s="129" t="s">
        <v>544</v>
      </c>
      <c r="K25" s="125" t="s">
        <v>387</v>
      </c>
      <c r="L25" s="126">
        <v>11</v>
      </c>
      <c r="M25" s="127" t="str">
        <f>VLOOKUP(L25,'マスター (3)'!$G:$H,2,FALSE)</f>
        <v>山梨</v>
      </c>
      <c r="N25" s="102" t="str">
        <f t="shared" si="2"/>
        <v>o</v>
      </c>
    </row>
    <row r="26" spans="2:14">
      <c r="B26" s="109">
        <v>45</v>
      </c>
      <c r="C26" s="110" t="s">
        <v>315</v>
      </c>
      <c r="D26" s="111" t="s">
        <v>545</v>
      </c>
      <c r="E26" s="173" t="str">
        <f t="shared" si="0"/>
        <v>茨城</v>
      </c>
      <c r="F26" s="102">
        <f t="shared" si="1"/>
        <v>4</v>
      </c>
      <c r="G26" s="175">
        <v>24</v>
      </c>
      <c r="H26" s="129" t="s">
        <v>389</v>
      </c>
      <c r="K26" s="116" t="s">
        <v>390</v>
      </c>
      <c r="L26" s="117">
        <v>21</v>
      </c>
      <c r="M26" s="118" t="str">
        <f>VLOOKUP(L26,'マスター (3)'!$G:$H,2,FALSE)</f>
        <v>大阪</v>
      </c>
      <c r="N26" s="102" t="str">
        <f t="shared" si="2"/>
        <v>o</v>
      </c>
    </row>
    <row r="27" spans="2:14">
      <c r="B27" s="99">
        <v>46</v>
      </c>
      <c r="C27" s="105" t="s">
        <v>340</v>
      </c>
      <c r="D27" s="106" t="s">
        <v>546</v>
      </c>
      <c r="E27" s="173" t="str">
        <f t="shared" si="0"/>
        <v>茨城</v>
      </c>
      <c r="F27" s="102">
        <f t="shared" si="1"/>
        <v>4</v>
      </c>
      <c r="G27" s="175">
        <v>25</v>
      </c>
      <c r="H27" s="129" t="s">
        <v>392</v>
      </c>
      <c r="K27" s="119" t="s">
        <v>393</v>
      </c>
      <c r="L27" s="120">
        <v>18</v>
      </c>
      <c r="M27" s="121" t="str">
        <f>VLOOKUP(L27,'マスター (3)'!$G:$H,2,FALSE)</f>
        <v>三重</v>
      </c>
      <c r="N27" s="102" t="str">
        <f t="shared" si="2"/>
        <v>o</v>
      </c>
    </row>
    <row r="28" spans="2:14" ht="21" thickBot="1">
      <c r="B28" s="109">
        <v>47</v>
      </c>
      <c r="C28" s="110" t="s">
        <v>344</v>
      </c>
      <c r="D28" s="122" t="s">
        <v>547</v>
      </c>
      <c r="E28" s="173" t="str">
        <f t="shared" si="0"/>
        <v>茨城</v>
      </c>
      <c r="F28" s="102">
        <f t="shared" si="1"/>
        <v>4</v>
      </c>
      <c r="K28" s="125" t="s">
        <v>394</v>
      </c>
      <c r="L28" s="126">
        <v>15</v>
      </c>
      <c r="M28" s="127" t="str">
        <f>VLOOKUP(L28,'マスター (3)'!$G:$H,2,FALSE)</f>
        <v>福井</v>
      </c>
      <c r="N28" s="102" t="str">
        <f t="shared" si="2"/>
        <v>o</v>
      </c>
    </row>
    <row r="29" spans="2:14">
      <c r="B29" s="109">
        <v>51</v>
      </c>
      <c r="C29" s="110" t="s">
        <v>317</v>
      </c>
      <c r="D29" s="111" t="s">
        <v>39</v>
      </c>
      <c r="E29" s="173" t="str">
        <f t="shared" si="0"/>
        <v>栃木</v>
      </c>
      <c r="F29" s="102">
        <f t="shared" si="1"/>
        <v>5</v>
      </c>
    </row>
    <row r="30" spans="2:14">
      <c r="B30" s="109">
        <v>52</v>
      </c>
      <c r="C30" s="110" t="s">
        <v>194</v>
      </c>
      <c r="D30" s="111" t="s">
        <v>548</v>
      </c>
      <c r="E30" s="173" t="str">
        <f t="shared" si="0"/>
        <v>栃木</v>
      </c>
      <c r="F30" s="102">
        <f t="shared" si="1"/>
        <v>5</v>
      </c>
    </row>
    <row r="31" spans="2:14">
      <c r="B31" s="109">
        <v>53</v>
      </c>
      <c r="C31" s="110" t="s">
        <v>314</v>
      </c>
      <c r="D31" s="111" t="s">
        <v>402</v>
      </c>
      <c r="E31" s="173" t="str">
        <f t="shared" si="0"/>
        <v>栃木</v>
      </c>
      <c r="F31" s="102">
        <f t="shared" si="1"/>
        <v>5</v>
      </c>
    </row>
    <row r="32" spans="2:14">
      <c r="B32" s="109">
        <v>54</v>
      </c>
      <c r="C32" s="110" t="s">
        <v>312</v>
      </c>
      <c r="D32" s="111" t="s">
        <v>549</v>
      </c>
      <c r="E32" s="173" t="str">
        <f t="shared" si="0"/>
        <v>栃木</v>
      </c>
      <c r="F32" s="102">
        <f t="shared" si="1"/>
        <v>5</v>
      </c>
    </row>
    <row r="33" spans="2:8">
      <c r="B33" s="109">
        <v>55</v>
      </c>
      <c r="C33" s="110" t="s">
        <v>315</v>
      </c>
      <c r="D33" s="122" t="s">
        <v>550</v>
      </c>
      <c r="E33" s="173" t="str">
        <f t="shared" si="0"/>
        <v>栃木</v>
      </c>
      <c r="F33" s="102">
        <f t="shared" si="1"/>
        <v>5</v>
      </c>
    </row>
    <row r="34" spans="2:8">
      <c r="B34" s="109">
        <v>56</v>
      </c>
      <c r="C34" s="110" t="s">
        <v>340</v>
      </c>
      <c r="D34" s="111" t="s">
        <v>551</v>
      </c>
      <c r="E34" s="173" t="str">
        <f t="shared" si="0"/>
        <v>栃木</v>
      </c>
      <c r="F34" s="102">
        <f t="shared" si="1"/>
        <v>5</v>
      </c>
    </row>
    <row r="35" spans="2:8">
      <c r="B35" s="99">
        <v>57</v>
      </c>
      <c r="C35" s="105" t="s">
        <v>344</v>
      </c>
      <c r="D35" s="106" t="s">
        <v>552</v>
      </c>
      <c r="E35" s="173" t="str">
        <f t="shared" si="0"/>
        <v>栃木</v>
      </c>
      <c r="F35" s="102">
        <f t="shared" si="1"/>
        <v>5</v>
      </c>
    </row>
    <row r="36" spans="2:8">
      <c r="B36" s="109">
        <v>61</v>
      </c>
      <c r="C36" s="110" t="s">
        <v>317</v>
      </c>
      <c r="D36" s="111" t="s">
        <v>553</v>
      </c>
      <c r="E36" s="173" t="str">
        <f t="shared" si="0"/>
        <v>群馬</v>
      </c>
      <c r="F36" s="102">
        <f t="shared" si="1"/>
        <v>6</v>
      </c>
    </row>
    <row r="37" spans="2:8">
      <c r="B37" s="109">
        <v>62</v>
      </c>
      <c r="C37" s="110" t="s">
        <v>194</v>
      </c>
      <c r="D37" s="111" t="s">
        <v>554</v>
      </c>
      <c r="E37" s="173" t="str">
        <f t="shared" si="0"/>
        <v>群馬</v>
      </c>
      <c r="F37" s="102">
        <f t="shared" si="1"/>
        <v>6</v>
      </c>
    </row>
    <row r="38" spans="2:8">
      <c r="B38" s="109">
        <v>63</v>
      </c>
      <c r="C38" s="110" t="s">
        <v>314</v>
      </c>
      <c r="D38" s="111" t="s">
        <v>555</v>
      </c>
      <c r="E38" s="173" t="str">
        <f t="shared" si="0"/>
        <v>群馬</v>
      </c>
      <c r="F38" s="102">
        <f t="shared" si="1"/>
        <v>6</v>
      </c>
    </row>
    <row r="39" spans="2:8">
      <c r="B39" s="109">
        <v>64</v>
      </c>
      <c r="C39" s="110" t="s">
        <v>312</v>
      </c>
      <c r="D39" s="111" t="s">
        <v>556</v>
      </c>
      <c r="E39" s="173" t="str">
        <f t="shared" si="0"/>
        <v>群馬</v>
      </c>
      <c r="F39" s="102">
        <f t="shared" si="1"/>
        <v>6</v>
      </c>
    </row>
    <row r="40" spans="2:8">
      <c r="B40" s="109">
        <v>65</v>
      </c>
      <c r="C40" s="110" t="s">
        <v>315</v>
      </c>
      <c r="D40" s="111" t="s">
        <v>557</v>
      </c>
      <c r="E40" s="173" t="str">
        <f t="shared" si="0"/>
        <v>群馬</v>
      </c>
      <c r="F40" s="102">
        <f t="shared" si="1"/>
        <v>6</v>
      </c>
    </row>
    <row r="41" spans="2:8">
      <c r="B41" s="109">
        <v>66</v>
      </c>
      <c r="C41" s="110" t="s">
        <v>340</v>
      </c>
      <c r="D41" s="111" t="s">
        <v>558</v>
      </c>
      <c r="E41" s="173" t="str">
        <f t="shared" si="0"/>
        <v>群馬</v>
      </c>
      <c r="F41" s="102">
        <f t="shared" si="1"/>
        <v>6</v>
      </c>
    </row>
    <row r="42" spans="2:8">
      <c r="B42" s="109">
        <v>67</v>
      </c>
      <c r="C42" s="110" t="s">
        <v>344</v>
      </c>
      <c r="D42" s="111" t="s">
        <v>559</v>
      </c>
      <c r="E42" s="173" t="str">
        <f t="shared" si="0"/>
        <v>群馬</v>
      </c>
      <c r="F42" s="102">
        <f t="shared" si="1"/>
        <v>6</v>
      </c>
    </row>
    <row r="43" spans="2:8" ht="24">
      <c r="B43" s="99">
        <v>71</v>
      </c>
      <c r="C43" s="130" t="s">
        <v>317</v>
      </c>
      <c r="D43" s="106" t="s">
        <v>560</v>
      </c>
      <c r="E43" s="173" t="str">
        <f t="shared" si="0"/>
        <v>埼玉</v>
      </c>
      <c r="F43" s="102">
        <f t="shared" si="1"/>
        <v>7</v>
      </c>
    </row>
    <row r="44" spans="2:8">
      <c r="B44" s="109">
        <v>72</v>
      </c>
      <c r="C44" s="110" t="s">
        <v>194</v>
      </c>
      <c r="D44" s="111" t="s">
        <v>561</v>
      </c>
      <c r="E44" s="173" t="str">
        <f t="shared" si="0"/>
        <v>埼玉</v>
      </c>
      <c r="F44" s="102">
        <f t="shared" si="1"/>
        <v>7</v>
      </c>
    </row>
    <row r="45" spans="2:8">
      <c r="B45" s="109">
        <v>73</v>
      </c>
      <c r="C45" s="110" t="s">
        <v>314</v>
      </c>
      <c r="D45" s="111" t="s">
        <v>562</v>
      </c>
      <c r="E45" s="173" t="str">
        <f t="shared" si="0"/>
        <v>埼玉</v>
      </c>
      <c r="F45" s="102">
        <f t="shared" si="1"/>
        <v>7</v>
      </c>
    </row>
    <row r="46" spans="2:8">
      <c r="B46" s="109">
        <v>74</v>
      </c>
      <c r="C46" s="110" t="s">
        <v>312</v>
      </c>
      <c r="D46" s="111" t="s">
        <v>563</v>
      </c>
      <c r="E46" s="173" t="str">
        <f t="shared" si="0"/>
        <v>埼玉</v>
      </c>
      <c r="F46" s="102">
        <f t="shared" si="1"/>
        <v>7</v>
      </c>
    </row>
    <row r="47" spans="2:8">
      <c r="B47" s="109">
        <v>75</v>
      </c>
      <c r="C47" s="110" t="s">
        <v>315</v>
      </c>
      <c r="D47" s="111" t="s">
        <v>564</v>
      </c>
      <c r="E47" s="173" t="str">
        <f t="shared" si="0"/>
        <v>埼玉</v>
      </c>
      <c r="F47" s="102">
        <f t="shared" si="1"/>
        <v>7</v>
      </c>
      <c r="H47" s="104" t="s">
        <v>408</v>
      </c>
    </row>
    <row r="48" spans="2:8">
      <c r="B48" s="109">
        <v>76</v>
      </c>
      <c r="C48" s="110" t="s">
        <v>340</v>
      </c>
      <c r="D48" s="111" t="s">
        <v>565</v>
      </c>
      <c r="E48" s="173" t="str">
        <f t="shared" si="0"/>
        <v>埼玉</v>
      </c>
      <c r="F48" s="102">
        <f t="shared" si="1"/>
        <v>7</v>
      </c>
    </row>
    <row r="49" spans="1:6">
      <c r="B49" s="109">
        <v>77</v>
      </c>
      <c r="C49" s="110" t="s">
        <v>344</v>
      </c>
      <c r="D49" s="111" t="s">
        <v>566</v>
      </c>
      <c r="E49" s="173" t="str">
        <f t="shared" si="0"/>
        <v>埼玉</v>
      </c>
      <c r="F49" s="102">
        <f t="shared" si="1"/>
        <v>7</v>
      </c>
    </row>
    <row r="50" spans="1:6">
      <c r="B50" s="99">
        <v>81</v>
      </c>
      <c r="C50" s="105" t="s">
        <v>317</v>
      </c>
      <c r="D50" s="106" t="s">
        <v>64</v>
      </c>
      <c r="E50" s="173" t="str">
        <f t="shared" si="0"/>
        <v>千葉</v>
      </c>
      <c r="F50" s="102">
        <f t="shared" si="1"/>
        <v>8</v>
      </c>
    </row>
    <row r="51" spans="1:6">
      <c r="A51" s="131"/>
      <c r="B51" s="176">
        <v>82</v>
      </c>
      <c r="C51" s="110" t="s">
        <v>194</v>
      </c>
      <c r="D51" s="111" t="s">
        <v>567</v>
      </c>
      <c r="E51" s="173" t="str">
        <f t="shared" si="0"/>
        <v>千葉</v>
      </c>
      <c r="F51" s="102">
        <f t="shared" si="1"/>
        <v>8</v>
      </c>
    </row>
    <row r="52" spans="1:6">
      <c r="A52" s="131"/>
      <c r="B52" s="176">
        <v>83</v>
      </c>
      <c r="C52" s="110" t="s">
        <v>314</v>
      </c>
      <c r="D52" s="111" t="s">
        <v>568</v>
      </c>
      <c r="E52" s="173" t="str">
        <f t="shared" si="0"/>
        <v>千葉</v>
      </c>
      <c r="F52" s="102">
        <f t="shared" si="1"/>
        <v>8</v>
      </c>
    </row>
    <row r="53" spans="1:6">
      <c r="A53" s="131"/>
      <c r="B53" s="176">
        <v>84</v>
      </c>
      <c r="C53" s="110" t="s">
        <v>312</v>
      </c>
      <c r="D53" s="111" t="s">
        <v>569</v>
      </c>
      <c r="E53" s="173" t="str">
        <f t="shared" si="0"/>
        <v>千葉</v>
      </c>
      <c r="F53" s="102">
        <f t="shared" si="1"/>
        <v>8</v>
      </c>
    </row>
    <row r="54" spans="1:6">
      <c r="A54" s="131"/>
      <c r="B54" s="176">
        <v>85</v>
      </c>
      <c r="C54" s="110" t="s">
        <v>315</v>
      </c>
      <c r="D54" s="111" t="s">
        <v>570</v>
      </c>
      <c r="E54" s="173" t="str">
        <f t="shared" si="0"/>
        <v>千葉</v>
      </c>
      <c r="F54" s="102">
        <f t="shared" si="1"/>
        <v>8</v>
      </c>
    </row>
    <row r="55" spans="1:6">
      <c r="A55" s="131"/>
      <c r="B55" s="176">
        <v>86</v>
      </c>
      <c r="C55" s="110" t="s">
        <v>340</v>
      </c>
      <c r="D55" s="122" t="s">
        <v>571</v>
      </c>
      <c r="E55" s="173" t="str">
        <f t="shared" si="0"/>
        <v>千葉</v>
      </c>
      <c r="F55" s="102">
        <f t="shared" si="1"/>
        <v>8</v>
      </c>
    </row>
    <row r="56" spans="1:6">
      <c r="A56" s="131"/>
      <c r="B56" s="176">
        <v>87</v>
      </c>
      <c r="C56" s="110" t="s">
        <v>344</v>
      </c>
      <c r="D56" s="111" t="s">
        <v>572</v>
      </c>
      <c r="E56" s="173" t="str">
        <f t="shared" si="0"/>
        <v>千葉</v>
      </c>
      <c r="F56" s="102">
        <f t="shared" si="1"/>
        <v>8</v>
      </c>
    </row>
    <row r="57" spans="1:6">
      <c r="A57" s="131"/>
      <c r="B57" s="176">
        <v>91</v>
      </c>
      <c r="C57" s="110" t="s">
        <v>317</v>
      </c>
      <c r="D57" s="110" t="s">
        <v>573</v>
      </c>
      <c r="E57" s="173" t="str">
        <f t="shared" si="0"/>
        <v>東京</v>
      </c>
      <c r="F57" s="102">
        <f t="shared" si="1"/>
        <v>9</v>
      </c>
    </row>
    <row r="58" spans="1:6">
      <c r="B58" s="99">
        <v>92</v>
      </c>
      <c r="C58" s="133" t="s">
        <v>194</v>
      </c>
      <c r="D58" s="134" t="s">
        <v>574</v>
      </c>
      <c r="E58" s="173" t="str">
        <f t="shared" si="0"/>
        <v>東京</v>
      </c>
      <c r="F58" s="102">
        <f t="shared" si="1"/>
        <v>9</v>
      </c>
    </row>
    <row r="59" spans="1:6">
      <c r="A59" s="131"/>
      <c r="B59" s="177">
        <v>93</v>
      </c>
      <c r="C59" s="110" t="s">
        <v>314</v>
      </c>
      <c r="D59" s="111" t="s">
        <v>575</v>
      </c>
      <c r="E59" s="173" t="str">
        <f t="shared" si="0"/>
        <v>東京</v>
      </c>
      <c r="F59" s="102">
        <f t="shared" si="1"/>
        <v>9</v>
      </c>
    </row>
    <row r="60" spans="1:6">
      <c r="A60" s="131"/>
      <c r="B60" s="177">
        <v>94</v>
      </c>
      <c r="C60" s="110" t="s">
        <v>312</v>
      </c>
      <c r="D60" s="111" t="s">
        <v>576</v>
      </c>
      <c r="E60" s="173" t="str">
        <f t="shared" si="0"/>
        <v>東京</v>
      </c>
      <c r="F60" s="102">
        <f t="shared" si="1"/>
        <v>9</v>
      </c>
    </row>
    <row r="61" spans="1:6">
      <c r="A61" s="131"/>
      <c r="B61" s="177">
        <v>95</v>
      </c>
      <c r="C61" s="110" t="s">
        <v>315</v>
      </c>
      <c r="D61" s="111" t="s">
        <v>577</v>
      </c>
      <c r="E61" s="173" t="str">
        <f t="shared" si="0"/>
        <v>東京</v>
      </c>
      <c r="F61" s="102">
        <f t="shared" si="1"/>
        <v>9</v>
      </c>
    </row>
    <row r="62" spans="1:6">
      <c r="A62" s="131"/>
      <c r="B62" s="177">
        <v>96</v>
      </c>
      <c r="C62" s="110" t="s">
        <v>340</v>
      </c>
      <c r="D62" s="136" t="s">
        <v>578</v>
      </c>
      <c r="E62" s="173" t="str">
        <f t="shared" si="0"/>
        <v>東京</v>
      </c>
      <c r="F62" s="102">
        <f t="shared" si="1"/>
        <v>9</v>
      </c>
    </row>
    <row r="63" spans="1:6">
      <c r="A63" s="137"/>
      <c r="B63" s="177">
        <v>97</v>
      </c>
      <c r="C63" s="110" t="s">
        <v>344</v>
      </c>
      <c r="D63" s="111" t="s">
        <v>579</v>
      </c>
      <c r="E63" s="173" t="str">
        <f t="shared" si="0"/>
        <v>東京</v>
      </c>
      <c r="F63" s="102">
        <f t="shared" si="1"/>
        <v>9</v>
      </c>
    </row>
    <row r="64" spans="1:6">
      <c r="A64" s="131"/>
      <c r="B64" s="177"/>
      <c r="C64" s="110" t="s">
        <v>580</v>
      </c>
      <c r="D64" s="111" t="s">
        <v>581</v>
      </c>
      <c r="E64" s="173" t="e">
        <f t="shared" si="0"/>
        <v>#N/A</v>
      </c>
      <c r="F64" s="102">
        <f t="shared" si="1"/>
        <v>0</v>
      </c>
    </row>
    <row r="65" spans="1:6">
      <c r="A65" s="131"/>
      <c r="B65" s="177">
        <v>101</v>
      </c>
      <c r="C65" s="110" t="s">
        <v>317</v>
      </c>
      <c r="D65" s="111" t="s">
        <v>582</v>
      </c>
      <c r="E65" s="173" t="str">
        <f t="shared" si="0"/>
        <v>神奈川</v>
      </c>
      <c r="F65" s="102">
        <f t="shared" si="1"/>
        <v>10</v>
      </c>
    </row>
    <row r="66" spans="1:6">
      <c r="B66" s="99">
        <v>102</v>
      </c>
      <c r="C66" s="105" t="s">
        <v>194</v>
      </c>
      <c r="D66" s="106" t="s">
        <v>583</v>
      </c>
      <c r="E66" s="173" t="str">
        <f t="shared" si="0"/>
        <v>神奈川</v>
      </c>
      <c r="F66" s="102">
        <f t="shared" si="1"/>
        <v>10</v>
      </c>
    </row>
    <row r="67" spans="1:6">
      <c r="A67" s="131"/>
      <c r="B67" s="177">
        <v>103</v>
      </c>
      <c r="C67" s="110" t="s">
        <v>314</v>
      </c>
      <c r="D67" s="122" t="s">
        <v>584</v>
      </c>
      <c r="E67" s="173" t="str">
        <f t="shared" si="0"/>
        <v>神奈川</v>
      </c>
      <c r="F67" s="102">
        <f t="shared" si="1"/>
        <v>10</v>
      </c>
    </row>
    <row r="68" spans="1:6">
      <c r="A68" s="131"/>
      <c r="B68" s="177">
        <v>104</v>
      </c>
      <c r="C68" s="110" t="s">
        <v>312</v>
      </c>
      <c r="D68" s="122" t="s">
        <v>585</v>
      </c>
      <c r="E68" s="173" t="str">
        <f t="shared" ref="E68:E131" si="3">VLOOKUP(F68,G:H,2,FALSE)</f>
        <v>神奈川</v>
      </c>
      <c r="F68" s="102">
        <f t="shared" ref="F68:F131" si="4">(ROUNDDOWN(B68/10,0))</f>
        <v>10</v>
      </c>
    </row>
    <row r="69" spans="1:6">
      <c r="A69" s="131"/>
      <c r="B69" s="177">
        <v>105</v>
      </c>
      <c r="C69" s="110" t="s">
        <v>315</v>
      </c>
      <c r="D69" s="111" t="s">
        <v>586</v>
      </c>
      <c r="E69" s="173" t="str">
        <f t="shared" si="3"/>
        <v>神奈川</v>
      </c>
      <c r="F69" s="102">
        <f t="shared" si="4"/>
        <v>10</v>
      </c>
    </row>
    <row r="70" spans="1:6">
      <c r="A70" s="131"/>
      <c r="B70" s="177">
        <v>106</v>
      </c>
      <c r="C70" s="110" t="s">
        <v>340</v>
      </c>
      <c r="D70" s="111" t="s">
        <v>587</v>
      </c>
      <c r="E70" s="173" t="str">
        <f t="shared" si="3"/>
        <v>神奈川</v>
      </c>
      <c r="F70" s="102">
        <f t="shared" si="4"/>
        <v>10</v>
      </c>
    </row>
    <row r="71" spans="1:6">
      <c r="A71" s="131"/>
      <c r="B71" s="177">
        <v>107</v>
      </c>
      <c r="C71" s="110" t="s">
        <v>344</v>
      </c>
      <c r="D71" s="111" t="s">
        <v>588</v>
      </c>
      <c r="E71" s="173" t="str">
        <f t="shared" si="3"/>
        <v>神奈川</v>
      </c>
      <c r="F71" s="102">
        <f t="shared" si="4"/>
        <v>10</v>
      </c>
    </row>
    <row r="72" spans="1:6">
      <c r="A72" s="131"/>
      <c r="B72" s="177">
        <v>111</v>
      </c>
      <c r="C72" s="110" t="s">
        <v>317</v>
      </c>
      <c r="D72" s="122" t="s">
        <v>589</v>
      </c>
      <c r="E72" s="173" t="str">
        <f t="shared" si="3"/>
        <v>山梨</v>
      </c>
      <c r="F72" s="102">
        <f t="shared" si="4"/>
        <v>11</v>
      </c>
    </row>
    <row r="73" spans="1:6">
      <c r="A73" s="131"/>
      <c r="B73" s="177">
        <v>112</v>
      </c>
      <c r="C73" s="110" t="s">
        <v>194</v>
      </c>
      <c r="D73" s="122" t="s">
        <v>590</v>
      </c>
      <c r="E73" s="173" t="str">
        <f t="shared" si="3"/>
        <v>山梨</v>
      </c>
      <c r="F73" s="102">
        <f t="shared" si="4"/>
        <v>11</v>
      </c>
    </row>
    <row r="74" spans="1:6">
      <c r="B74" s="99">
        <v>113</v>
      </c>
      <c r="C74" s="105" t="s">
        <v>314</v>
      </c>
      <c r="D74" s="106" t="s">
        <v>591</v>
      </c>
      <c r="E74" s="173" t="str">
        <f t="shared" si="3"/>
        <v>山梨</v>
      </c>
      <c r="F74" s="102">
        <f t="shared" si="4"/>
        <v>11</v>
      </c>
    </row>
    <row r="75" spans="1:6">
      <c r="A75" s="131"/>
      <c r="B75" s="177">
        <v>121</v>
      </c>
      <c r="C75" s="110" t="s">
        <v>317</v>
      </c>
      <c r="D75" s="111" t="s">
        <v>592</v>
      </c>
      <c r="E75" s="173" t="str">
        <f t="shared" si="3"/>
        <v>長野</v>
      </c>
      <c r="F75" s="102">
        <f t="shared" si="4"/>
        <v>12</v>
      </c>
    </row>
    <row r="76" spans="1:6">
      <c r="A76" s="131"/>
      <c r="B76" s="177">
        <v>122</v>
      </c>
      <c r="C76" s="110" t="s">
        <v>194</v>
      </c>
      <c r="D76" s="111" t="s">
        <v>593</v>
      </c>
      <c r="E76" s="173" t="str">
        <f t="shared" si="3"/>
        <v>長野</v>
      </c>
      <c r="F76" s="102">
        <f t="shared" si="4"/>
        <v>12</v>
      </c>
    </row>
    <row r="77" spans="1:6">
      <c r="A77" s="131"/>
      <c r="B77" s="177">
        <v>123</v>
      </c>
      <c r="C77" s="110" t="s">
        <v>314</v>
      </c>
      <c r="D77" s="111" t="s">
        <v>594</v>
      </c>
      <c r="E77" s="173" t="str">
        <f t="shared" si="3"/>
        <v>長野</v>
      </c>
      <c r="F77" s="102">
        <f t="shared" si="4"/>
        <v>12</v>
      </c>
    </row>
    <row r="78" spans="1:6">
      <c r="A78" s="131"/>
      <c r="B78" s="177">
        <v>124</v>
      </c>
      <c r="C78" s="110" t="s">
        <v>312</v>
      </c>
      <c r="D78" s="111" t="s">
        <v>595</v>
      </c>
      <c r="E78" s="173" t="str">
        <f t="shared" si="3"/>
        <v>長野</v>
      </c>
      <c r="F78" s="102">
        <f t="shared" si="4"/>
        <v>12</v>
      </c>
    </row>
    <row r="79" spans="1:6">
      <c r="A79" s="131"/>
      <c r="B79" s="177">
        <v>125</v>
      </c>
      <c r="C79" s="110" t="s">
        <v>315</v>
      </c>
      <c r="D79" s="111" t="s">
        <v>596</v>
      </c>
      <c r="E79" s="173" t="str">
        <f t="shared" si="3"/>
        <v>長野</v>
      </c>
      <c r="F79" s="102">
        <f t="shared" si="4"/>
        <v>12</v>
      </c>
    </row>
    <row r="80" spans="1:6">
      <c r="A80" s="131"/>
      <c r="B80" s="177">
        <v>126</v>
      </c>
      <c r="C80" s="110" t="s">
        <v>340</v>
      </c>
      <c r="D80" s="122" t="s">
        <v>597</v>
      </c>
      <c r="E80" s="173" t="str">
        <f t="shared" si="3"/>
        <v>長野</v>
      </c>
      <c r="F80" s="102">
        <f t="shared" si="4"/>
        <v>12</v>
      </c>
    </row>
    <row r="81" spans="1:8">
      <c r="A81" s="131"/>
      <c r="B81" s="177">
        <v>127</v>
      </c>
      <c r="C81" s="110" t="s">
        <v>344</v>
      </c>
      <c r="D81" s="111" t="s">
        <v>598</v>
      </c>
      <c r="E81" s="173" t="str">
        <f t="shared" si="3"/>
        <v>長野</v>
      </c>
      <c r="F81" s="102">
        <f t="shared" si="4"/>
        <v>12</v>
      </c>
    </row>
    <row r="82" spans="1:8">
      <c r="B82" s="99">
        <v>131</v>
      </c>
      <c r="C82" s="105" t="s">
        <v>317</v>
      </c>
      <c r="D82" s="106" t="s">
        <v>599</v>
      </c>
      <c r="E82" s="173" t="str">
        <f t="shared" si="3"/>
        <v>富山</v>
      </c>
      <c r="F82" s="102">
        <f t="shared" si="4"/>
        <v>13</v>
      </c>
    </row>
    <row r="83" spans="1:8">
      <c r="A83" s="131"/>
      <c r="B83" s="177">
        <v>132</v>
      </c>
      <c r="C83" s="110" t="s">
        <v>194</v>
      </c>
      <c r="D83" s="111" t="s">
        <v>600</v>
      </c>
      <c r="E83" s="173" t="str">
        <f t="shared" si="3"/>
        <v>富山</v>
      </c>
      <c r="F83" s="102">
        <f t="shared" si="4"/>
        <v>13</v>
      </c>
    </row>
    <row r="84" spans="1:8">
      <c r="A84" s="131"/>
      <c r="B84" s="177">
        <v>133</v>
      </c>
      <c r="C84" s="110" t="s">
        <v>314</v>
      </c>
      <c r="D84" s="111" t="s">
        <v>601</v>
      </c>
      <c r="E84" s="173" t="str">
        <f t="shared" si="3"/>
        <v>富山</v>
      </c>
      <c r="F84" s="102">
        <f t="shared" si="4"/>
        <v>13</v>
      </c>
    </row>
    <row r="85" spans="1:8">
      <c r="A85" s="137"/>
      <c r="B85" s="177">
        <v>134</v>
      </c>
      <c r="C85" s="110" t="s">
        <v>312</v>
      </c>
      <c r="D85" s="111" t="s">
        <v>602</v>
      </c>
      <c r="E85" s="173" t="str">
        <f t="shared" si="3"/>
        <v>富山</v>
      </c>
      <c r="F85" s="102">
        <f t="shared" si="4"/>
        <v>13</v>
      </c>
    </row>
    <row r="86" spans="1:8">
      <c r="A86" s="137"/>
      <c r="B86" s="177">
        <v>135</v>
      </c>
      <c r="C86" s="110" t="s">
        <v>315</v>
      </c>
      <c r="D86" s="111" t="s">
        <v>603</v>
      </c>
      <c r="E86" s="173" t="str">
        <f t="shared" si="3"/>
        <v>富山</v>
      </c>
      <c r="F86" s="102">
        <f t="shared" si="4"/>
        <v>13</v>
      </c>
    </row>
    <row r="87" spans="1:8">
      <c r="B87" s="99">
        <v>136</v>
      </c>
      <c r="C87" s="138" t="s">
        <v>340</v>
      </c>
      <c r="D87" s="106" t="s">
        <v>604</v>
      </c>
      <c r="E87" s="173" t="str">
        <f t="shared" si="3"/>
        <v>富山</v>
      </c>
      <c r="F87" s="102">
        <f t="shared" si="4"/>
        <v>13</v>
      </c>
    </row>
    <row r="88" spans="1:8">
      <c r="A88" s="137"/>
      <c r="B88" s="176">
        <v>141</v>
      </c>
      <c r="C88" s="110" t="s">
        <v>317</v>
      </c>
      <c r="D88" s="111" t="s">
        <v>94</v>
      </c>
      <c r="E88" s="173" t="str">
        <f t="shared" si="3"/>
        <v>石川</v>
      </c>
      <c r="F88" s="102">
        <f t="shared" si="4"/>
        <v>14</v>
      </c>
    </row>
    <row r="89" spans="1:8" ht="24">
      <c r="A89" s="139"/>
      <c r="B89" s="176">
        <v>142</v>
      </c>
      <c r="C89" s="110" t="s">
        <v>194</v>
      </c>
      <c r="D89" s="122" t="s">
        <v>605</v>
      </c>
      <c r="E89" s="173" t="str">
        <f t="shared" si="3"/>
        <v>石川</v>
      </c>
      <c r="F89" s="102">
        <f t="shared" si="4"/>
        <v>14</v>
      </c>
    </row>
    <row r="90" spans="1:8" ht="24">
      <c r="A90" s="139"/>
      <c r="B90" s="176">
        <v>143</v>
      </c>
      <c r="C90" s="110" t="s">
        <v>314</v>
      </c>
      <c r="D90" s="111" t="s">
        <v>606</v>
      </c>
      <c r="E90" s="173" t="str">
        <f t="shared" si="3"/>
        <v>石川</v>
      </c>
      <c r="F90" s="102">
        <f t="shared" si="4"/>
        <v>14</v>
      </c>
    </row>
    <row r="91" spans="1:8" ht="24">
      <c r="A91" s="139"/>
      <c r="B91" s="176">
        <v>144</v>
      </c>
      <c r="C91" s="110" t="s">
        <v>312</v>
      </c>
      <c r="D91" s="111" t="s">
        <v>607</v>
      </c>
      <c r="E91" s="173" t="str">
        <f t="shared" si="3"/>
        <v>石川</v>
      </c>
      <c r="F91" s="102">
        <f t="shared" si="4"/>
        <v>14</v>
      </c>
    </row>
    <row r="92" spans="1:8" ht="24">
      <c r="A92" s="139"/>
      <c r="B92" s="176">
        <v>145</v>
      </c>
      <c r="C92" s="110" t="s">
        <v>315</v>
      </c>
      <c r="D92" s="111" t="s">
        <v>608</v>
      </c>
      <c r="E92" s="173" t="str">
        <f t="shared" si="3"/>
        <v>石川</v>
      </c>
      <c r="F92" s="102">
        <f t="shared" si="4"/>
        <v>14</v>
      </c>
    </row>
    <row r="93" spans="1:8" ht="24">
      <c r="A93" s="139"/>
      <c r="B93" s="176">
        <v>146</v>
      </c>
      <c r="C93" s="110" t="s">
        <v>340</v>
      </c>
      <c r="D93" s="122" t="s">
        <v>609</v>
      </c>
      <c r="E93" s="173" t="str">
        <f t="shared" si="3"/>
        <v>石川</v>
      </c>
      <c r="F93" s="102">
        <f t="shared" si="4"/>
        <v>14</v>
      </c>
      <c r="H93" s="107"/>
    </row>
    <row r="94" spans="1:8">
      <c r="B94" s="99">
        <v>147</v>
      </c>
      <c r="C94" s="131" t="s">
        <v>344</v>
      </c>
      <c r="D94" s="134" t="s">
        <v>610</v>
      </c>
      <c r="E94" s="173" t="str">
        <f t="shared" si="3"/>
        <v>石川</v>
      </c>
      <c r="F94" s="102">
        <f t="shared" si="4"/>
        <v>14</v>
      </c>
    </row>
    <row r="95" spans="1:8">
      <c r="A95" s="131"/>
      <c r="B95" s="176">
        <v>151</v>
      </c>
      <c r="C95" s="110" t="s">
        <v>317</v>
      </c>
      <c r="D95" s="111" t="s">
        <v>611</v>
      </c>
      <c r="E95" s="173" t="str">
        <f t="shared" si="3"/>
        <v>福井</v>
      </c>
      <c r="F95" s="102">
        <f t="shared" si="4"/>
        <v>15</v>
      </c>
    </row>
    <row r="96" spans="1:8">
      <c r="A96" s="131"/>
      <c r="B96" s="176">
        <v>152</v>
      </c>
      <c r="C96" s="110" t="s">
        <v>194</v>
      </c>
      <c r="D96" s="122" t="s">
        <v>612</v>
      </c>
      <c r="E96" s="173" t="str">
        <f t="shared" si="3"/>
        <v>福井</v>
      </c>
      <c r="F96" s="102">
        <f t="shared" si="4"/>
        <v>15</v>
      </c>
    </row>
    <row r="97" spans="1:8">
      <c r="A97" s="131"/>
      <c r="B97" s="176">
        <v>153</v>
      </c>
      <c r="C97" s="110" t="s">
        <v>314</v>
      </c>
      <c r="D97" s="111" t="s">
        <v>613</v>
      </c>
      <c r="E97" s="173" t="str">
        <f t="shared" si="3"/>
        <v>福井</v>
      </c>
      <c r="F97" s="102">
        <f t="shared" si="4"/>
        <v>15</v>
      </c>
    </row>
    <row r="98" spans="1:8">
      <c r="A98" s="131"/>
      <c r="B98" s="176">
        <v>154</v>
      </c>
      <c r="C98" s="110" t="s">
        <v>312</v>
      </c>
      <c r="D98" s="111" t="s">
        <v>614</v>
      </c>
      <c r="E98" s="173" t="str">
        <f t="shared" si="3"/>
        <v>福井</v>
      </c>
      <c r="F98" s="102">
        <f t="shared" si="4"/>
        <v>15</v>
      </c>
    </row>
    <row r="99" spans="1:8">
      <c r="A99" s="131"/>
      <c r="B99" s="176">
        <v>155</v>
      </c>
      <c r="C99" s="110" t="s">
        <v>315</v>
      </c>
      <c r="D99" s="122" t="s">
        <v>615</v>
      </c>
      <c r="E99" s="173" t="str">
        <f t="shared" si="3"/>
        <v>福井</v>
      </c>
      <c r="F99" s="102">
        <f t="shared" si="4"/>
        <v>15</v>
      </c>
    </row>
    <row r="100" spans="1:8">
      <c r="A100" s="131"/>
      <c r="B100" s="176">
        <v>156</v>
      </c>
      <c r="C100" s="110" t="s">
        <v>340</v>
      </c>
      <c r="D100" s="122" t="s">
        <v>616</v>
      </c>
      <c r="E100" s="173" t="str">
        <f t="shared" si="3"/>
        <v>福井</v>
      </c>
      <c r="F100" s="102">
        <f t="shared" si="4"/>
        <v>15</v>
      </c>
      <c r="H100" s="107"/>
    </row>
    <row r="101" spans="1:8">
      <c r="A101" s="131"/>
      <c r="B101" s="176">
        <v>157</v>
      </c>
      <c r="C101" s="110" t="s">
        <v>344</v>
      </c>
      <c r="D101" s="111" t="s">
        <v>617</v>
      </c>
      <c r="E101" s="173" t="str">
        <f t="shared" si="3"/>
        <v>福井</v>
      </c>
      <c r="F101" s="102">
        <f t="shared" si="4"/>
        <v>15</v>
      </c>
      <c r="H101" s="107"/>
    </row>
    <row r="102" spans="1:8">
      <c r="B102" s="99">
        <v>161</v>
      </c>
      <c r="C102" s="131" t="s">
        <v>317</v>
      </c>
      <c r="D102" s="106" t="s">
        <v>618</v>
      </c>
      <c r="E102" s="173" t="str">
        <f t="shared" si="3"/>
        <v>静岡</v>
      </c>
      <c r="F102" s="102">
        <f t="shared" si="4"/>
        <v>16</v>
      </c>
    </row>
    <row r="103" spans="1:8">
      <c r="A103" s="131"/>
      <c r="B103" s="176">
        <v>162</v>
      </c>
      <c r="C103" s="110" t="s">
        <v>194</v>
      </c>
      <c r="D103" s="111" t="s">
        <v>619</v>
      </c>
      <c r="E103" s="173" t="str">
        <f t="shared" si="3"/>
        <v>静岡</v>
      </c>
      <c r="F103" s="102">
        <f t="shared" si="4"/>
        <v>16</v>
      </c>
    </row>
    <row r="104" spans="1:8">
      <c r="A104" s="131"/>
      <c r="B104" s="176">
        <v>163</v>
      </c>
      <c r="C104" s="110" t="s">
        <v>314</v>
      </c>
      <c r="D104" s="111" t="s">
        <v>620</v>
      </c>
      <c r="E104" s="173" t="str">
        <f t="shared" si="3"/>
        <v>静岡</v>
      </c>
      <c r="F104" s="102">
        <f t="shared" si="4"/>
        <v>16</v>
      </c>
    </row>
    <row r="105" spans="1:8">
      <c r="A105" s="131"/>
      <c r="B105" s="176">
        <v>164</v>
      </c>
      <c r="C105" s="110" t="s">
        <v>312</v>
      </c>
      <c r="D105" s="111" t="s">
        <v>621</v>
      </c>
      <c r="E105" s="173" t="str">
        <f t="shared" si="3"/>
        <v>静岡</v>
      </c>
      <c r="F105" s="102">
        <f t="shared" si="4"/>
        <v>16</v>
      </c>
    </row>
    <row r="106" spans="1:8">
      <c r="A106" s="131"/>
      <c r="B106" s="176">
        <v>165</v>
      </c>
      <c r="C106" s="110" t="s">
        <v>315</v>
      </c>
      <c r="D106" s="111" t="s">
        <v>622</v>
      </c>
      <c r="E106" s="173" t="str">
        <f t="shared" si="3"/>
        <v>静岡</v>
      </c>
      <c r="F106" s="102">
        <f t="shared" si="4"/>
        <v>16</v>
      </c>
      <c r="H106" s="107"/>
    </row>
    <row r="107" spans="1:8">
      <c r="A107" s="131"/>
      <c r="B107" s="176">
        <v>166</v>
      </c>
      <c r="C107" s="110" t="s">
        <v>340</v>
      </c>
      <c r="D107" s="111" t="s">
        <v>623</v>
      </c>
      <c r="E107" s="173" t="str">
        <f t="shared" si="3"/>
        <v>静岡</v>
      </c>
      <c r="F107" s="102">
        <f t="shared" si="4"/>
        <v>16</v>
      </c>
      <c r="H107" s="107"/>
    </row>
    <row r="108" spans="1:8">
      <c r="A108" s="131"/>
      <c r="B108" s="176">
        <v>167</v>
      </c>
      <c r="C108" s="110" t="s">
        <v>344</v>
      </c>
      <c r="D108" s="111" t="s">
        <v>624</v>
      </c>
      <c r="E108" s="173" t="str">
        <f t="shared" si="3"/>
        <v>静岡</v>
      </c>
      <c r="F108" s="102">
        <f t="shared" si="4"/>
        <v>16</v>
      </c>
      <c r="H108" s="107"/>
    </row>
    <row r="109" spans="1:8">
      <c r="A109" s="131"/>
      <c r="B109" s="176">
        <v>171</v>
      </c>
      <c r="C109" s="110" t="s">
        <v>317</v>
      </c>
      <c r="D109" s="111" t="s">
        <v>625</v>
      </c>
      <c r="E109" s="173" t="str">
        <f t="shared" si="3"/>
        <v>愛知</v>
      </c>
      <c r="F109" s="102">
        <f t="shared" si="4"/>
        <v>17</v>
      </c>
    </row>
    <row r="110" spans="1:8">
      <c r="B110" s="99">
        <v>172</v>
      </c>
      <c r="C110" s="131" t="s">
        <v>194</v>
      </c>
      <c r="D110" s="106" t="s">
        <v>626</v>
      </c>
      <c r="E110" s="173" t="str">
        <f t="shared" si="3"/>
        <v>愛知</v>
      </c>
      <c r="F110" s="102">
        <f t="shared" si="4"/>
        <v>17</v>
      </c>
    </row>
    <row r="111" spans="1:8">
      <c r="A111" s="131"/>
      <c r="B111" s="176">
        <v>173</v>
      </c>
      <c r="C111" s="110" t="s">
        <v>314</v>
      </c>
      <c r="D111" s="111" t="s">
        <v>627</v>
      </c>
      <c r="E111" s="173" t="str">
        <f t="shared" si="3"/>
        <v>愛知</v>
      </c>
      <c r="F111" s="102">
        <f t="shared" si="4"/>
        <v>17</v>
      </c>
    </row>
    <row r="112" spans="1:8">
      <c r="A112" s="131"/>
      <c r="B112" s="176">
        <v>174</v>
      </c>
      <c r="C112" s="110" t="s">
        <v>312</v>
      </c>
      <c r="D112" s="111" t="s">
        <v>628</v>
      </c>
      <c r="E112" s="173" t="str">
        <f t="shared" si="3"/>
        <v>愛知</v>
      </c>
      <c r="F112" s="102">
        <f t="shared" si="4"/>
        <v>17</v>
      </c>
      <c r="H112" s="107"/>
    </row>
    <row r="113" spans="1:8">
      <c r="A113" s="131"/>
      <c r="B113" s="176">
        <v>175</v>
      </c>
      <c r="C113" s="110" t="s">
        <v>315</v>
      </c>
      <c r="D113" s="111" t="s">
        <v>629</v>
      </c>
      <c r="E113" s="173" t="str">
        <f t="shared" si="3"/>
        <v>愛知</v>
      </c>
      <c r="F113" s="102">
        <f t="shared" si="4"/>
        <v>17</v>
      </c>
      <c r="H113" s="140"/>
    </row>
    <row r="114" spans="1:8">
      <c r="A114" s="131"/>
      <c r="B114" s="176">
        <v>176</v>
      </c>
      <c r="C114" s="110" t="s">
        <v>340</v>
      </c>
      <c r="D114" s="111" t="s">
        <v>630</v>
      </c>
      <c r="E114" s="173" t="str">
        <f t="shared" si="3"/>
        <v>愛知</v>
      </c>
      <c r="F114" s="102">
        <f t="shared" si="4"/>
        <v>17</v>
      </c>
      <c r="H114" s="107"/>
    </row>
    <row r="115" spans="1:8">
      <c r="A115" s="131"/>
      <c r="B115" s="176">
        <v>177</v>
      </c>
      <c r="C115" s="110" t="s">
        <v>344</v>
      </c>
      <c r="D115" s="111" t="s">
        <v>631</v>
      </c>
      <c r="E115" s="173" t="str">
        <f t="shared" si="3"/>
        <v>愛知</v>
      </c>
      <c r="F115" s="102">
        <f t="shared" si="4"/>
        <v>17</v>
      </c>
      <c r="H115" s="107"/>
    </row>
    <row r="116" spans="1:8">
      <c r="A116" s="131"/>
      <c r="B116" s="176">
        <v>181</v>
      </c>
      <c r="C116" s="110" t="s">
        <v>317</v>
      </c>
      <c r="D116" s="122" t="s">
        <v>632</v>
      </c>
      <c r="E116" s="173" t="str">
        <f t="shared" si="3"/>
        <v>三重</v>
      </c>
      <c r="F116" s="102">
        <f t="shared" si="4"/>
        <v>18</v>
      </c>
    </row>
    <row r="117" spans="1:8">
      <c r="A117" s="131"/>
      <c r="B117" s="176">
        <v>182</v>
      </c>
      <c r="C117" s="110" t="s">
        <v>194</v>
      </c>
      <c r="D117" s="111" t="s">
        <v>121</v>
      </c>
      <c r="E117" s="173" t="str">
        <f t="shared" si="3"/>
        <v>三重</v>
      </c>
      <c r="F117" s="102">
        <f t="shared" si="4"/>
        <v>18</v>
      </c>
    </row>
    <row r="118" spans="1:8">
      <c r="B118" s="99">
        <v>183</v>
      </c>
      <c r="C118" s="131" t="s">
        <v>314</v>
      </c>
      <c r="D118" s="106" t="s">
        <v>633</v>
      </c>
      <c r="E118" s="173" t="str">
        <f t="shared" si="3"/>
        <v>三重</v>
      </c>
      <c r="F118" s="102">
        <f t="shared" si="4"/>
        <v>18</v>
      </c>
    </row>
    <row r="119" spans="1:8">
      <c r="A119" s="131"/>
      <c r="B119" s="176">
        <v>184</v>
      </c>
      <c r="C119" s="110" t="s">
        <v>312</v>
      </c>
      <c r="D119" s="111" t="s">
        <v>634</v>
      </c>
      <c r="E119" s="173" t="str">
        <f t="shared" si="3"/>
        <v>三重</v>
      </c>
      <c r="F119" s="102">
        <f t="shared" si="4"/>
        <v>18</v>
      </c>
    </row>
    <row r="120" spans="1:8">
      <c r="A120" s="131"/>
      <c r="B120" s="176">
        <v>185</v>
      </c>
      <c r="C120" s="110" t="s">
        <v>315</v>
      </c>
      <c r="D120" s="111" t="s">
        <v>635</v>
      </c>
      <c r="E120" s="173" t="str">
        <f t="shared" si="3"/>
        <v>三重</v>
      </c>
      <c r="F120" s="102">
        <f t="shared" si="4"/>
        <v>18</v>
      </c>
    </row>
    <row r="121" spans="1:8">
      <c r="A121" s="131"/>
      <c r="B121" s="176">
        <v>186</v>
      </c>
      <c r="C121" s="110" t="s">
        <v>340</v>
      </c>
      <c r="D121" s="136" t="s">
        <v>636</v>
      </c>
      <c r="E121" s="173" t="str">
        <f t="shared" si="3"/>
        <v>三重</v>
      </c>
      <c r="F121" s="102">
        <f t="shared" si="4"/>
        <v>18</v>
      </c>
    </row>
    <row r="122" spans="1:8">
      <c r="A122" s="131"/>
      <c r="B122" s="176">
        <v>187</v>
      </c>
      <c r="C122" s="110" t="s">
        <v>344</v>
      </c>
      <c r="D122" s="111" t="s">
        <v>637</v>
      </c>
      <c r="E122" s="173" t="str">
        <f t="shared" si="3"/>
        <v>三重</v>
      </c>
      <c r="F122" s="102">
        <f t="shared" si="4"/>
        <v>18</v>
      </c>
    </row>
    <row r="123" spans="1:8">
      <c r="A123" s="131"/>
      <c r="B123" s="176"/>
      <c r="C123" s="110"/>
      <c r="D123" s="111"/>
      <c r="E123" s="173"/>
    </row>
    <row r="124" spans="1:8">
      <c r="B124" s="99">
        <v>191</v>
      </c>
      <c r="C124" s="131" t="s">
        <v>317</v>
      </c>
      <c r="D124" s="106" t="s">
        <v>638</v>
      </c>
      <c r="E124" s="173" t="str">
        <f t="shared" si="3"/>
        <v>滋賀</v>
      </c>
      <c r="F124" s="102">
        <f t="shared" si="4"/>
        <v>19</v>
      </c>
    </row>
    <row r="125" spans="1:8">
      <c r="A125" s="131"/>
      <c r="B125" s="176">
        <v>192</v>
      </c>
      <c r="C125" s="110" t="s">
        <v>194</v>
      </c>
      <c r="D125" s="136" t="s">
        <v>639</v>
      </c>
      <c r="E125" s="173" t="str">
        <f t="shared" si="3"/>
        <v>滋賀</v>
      </c>
      <c r="F125" s="102">
        <f t="shared" si="4"/>
        <v>19</v>
      </c>
    </row>
    <row r="126" spans="1:8">
      <c r="A126" s="131"/>
      <c r="B126" s="176">
        <v>193</v>
      </c>
      <c r="C126" s="110" t="s">
        <v>314</v>
      </c>
      <c r="D126" s="136" t="s">
        <v>640</v>
      </c>
      <c r="E126" s="173" t="str">
        <f t="shared" si="3"/>
        <v>滋賀</v>
      </c>
      <c r="F126" s="102">
        <f t="shared" si="4"/>
        <v>19</v>
      </c>
    </row>
    <row r="127" spans="1:8" ht="24">
      <c r="A127" s="139"/>
      <c r="B127" s="176">
        <v>194</v>
      </c>
      <c r="C127" s="110" t="s">
        <v>312</v>
      </c>
      <c r="D127" s="111" t="s">
        <v>641</v>
      </c>
      <c r="E127" s="173" t="str">
        <f t="shared" si="3"/>
        <v>滋賀</v>
      </c>
      <c r="F127" s="102">
        <f t="shared" si="4"/>
        <v>19</v>
      </c>
    </row>
    <row r="128" spans="1:8" ht="24">
      <c r="A128" s="139"/>
      <c r="B128" s="176">
        <v>195</v>
      </c>
      <c r="C128" s="110" t="s">
        <v>315</v>
      </c>
      <c r="D128" s="111" t="s">
        <v>642</v>
      </c>
      <c r="E128" s="173" t="str">
        <f t="shared" si="3"/>
        <v>滋賀</v>
      </c>
      <c r="F128" s="102">
        <f t="shared" si="4"/>
        <v>19</v>
      </c>
    </row>
    <row r="129" spans="1:6" ht="24">
      <c r="A129" s="139"/>
      <c r="B129" s="176">
        <v>196</v>
      </c>
      <c r="C129" s="110" t="s">
        <v>340</v>
      </c>
      <c r="D129" s="122" t="s">
        <v>643</v>
      </c>
      <c r="E129" s="173" t="str">
        <f t="shared" si="3"/>
        <v>滋賀</v>
      </c>
      <c r="F129" s="102">
        <f t="shared" si="4"/>
        <v>19</v>
      </c>
    </row>
    <row r="130" spans="1:6" ht="24">
      <c r="A130" s="139"/>
      <c r="B130" s="176">
        <v>201</v>
      </c>
      <c r="C130" s="110" t="s">
        <v>317</v>
      </c>
      <c r="D130" s="111" t="s">
        <v>644</v>
      </c>
      <c r="E130" s="173" t="str">
        <f t="shared" si="3"/>
        <v>京都</v>
      </c>
      <c r="F130" s="102">
        <f t="shared" si="4"/>
        <v>20</v>
      </c>
    </row>
    <row r="131" spans="1:6" ht="24">
      <c r="A131" s="139"/>
      <c r="B131" s="176">
        <v>202</v>
      </c>
      <c r="C131" s="110" t="s">
        <v>194</v>
      </c>
      <c r="D131" s="111" t="s">
        <v>136</v>
      </c>
      <c r="E131" s="173" t="str">
        <f t="shared" si="3"/>
        <v>京都</v>
      </c>
      <c r="F131" s="102">
        <f t="shared" si="4"/>
        <v>20</v>
      </c>
    </row>
    <row r="132" spans="1:6">
      <c r="B132" s="178"/>
      <c r="C132" s="179" t="s">
        <v>314</v>
      </c>
      <c r="D132" s="180" t="s">
        <v>645</v>
      </c>
      <c r="E132" s="181" t="e">
        <f t="shared" ref="E132:E168" si="5">VLOOKUP(F132,G:H,2,FALSE)</f>
        <v>#N/A</v>
      </c>
      <c r="F132" s="102">
        <f t="shared" ref="F132:F168" si="6">(ROUNDDOWN(B132/10,0))</f>
        <v>0</v>
      </c>
    </row>
    <row r="133" spans="1:6" ht="24">
      <c r="A133" s="139"/>
      <c r="B133" s="182">
        <v>203</v>
      </c>
      <c r="C133" s="183" t="s">
        <v>314</v>
      </c>
      <c r="D133" s="184" t="s">
        <v>646</v>
      </c>
      <c r="E133" s="185" t="str">
        <f t="shared" si="5"/>
        <v>京都</v>
      </c>
      <c r="F133" s="102">
        <f t="shared" si="6"/>
        <v>20</v>
      </c>
    </row>
    <row r="134" spans="1:6" ht="24">
      <c r="A134" s="139"/>
      <c r="B134" s="182">
        <v>204</v>
      </c>
      <c r="C134" s="186" t="s">
        <v>312</v>
      </c>
      <c r="D134" s="184" t="s">
        <v>647</v>
      </c>
      <c r="E134" s="185" t="str">
        <f t="shared" si="5"/>
        <v>京都</v>
      </c>
      <c r="F134" s="102">
        <f t="shared" si="6"/>
        <v>20</v>
      </c>
    </row>
    <row r="135" spans="1:6" ht="24">
      <c r="A135" s="139"/>
      <c r="B135" s="182">
        <v>205</v>
      </c>
      <c r="C135" s="186" t="s">
        <v>315</v>
      </c>
      <c r="D135" s="187" t="s">
        <v>648</v>
      </c>
      <c r="E135" s="185" t="str">
        <f t="shared" si="5"/>
        <v>京都</v>
      </c>
      <c r="F135" s="102">
        <f t="shared" si="6"/>
        <v>20</v>
      </c>
    </row>
    <row r="136" spans="1:6" ht="24">
      <c r="A136" s="139"/>
      <c r="B136" s="182">
        <v>206</v>
      </c>
      <c r="C136" s="186" t="s">
        <v>340</v>
      </c>
      <c r="D136" s="184" t="s">
        <v>649</v>
      </c>
      <c r="E136" s="185" t="str">
        <f t="shared" si="5"/>
        <v>京都</v>
      </c>
      <c r="F136" s="102">
        <f t="shared" si="6"/>
        <v>20</v>
      </c>
    </row>
    <row r="137" spans="1:6" ht="24">
      <c r="A137" s="139"/>
      <c r="B137" s="176">
        <v>211</v>
      </c>
      <c r="C137" s="110" t="s">
        <v>317</v>
      </c>
      <c r="D137" s="111" t="s">
        <v>650</v>
      </c>
      <c r="E137" s="173" t="str">
        <f t="shared" si="5"/>
        <v>大阪</v>
      </c>
      <c r="F137" s="102">
        <f t="shared" si="6"/>
        <v>21</v>
      </c>
    </row>
    <row r="138" spans="1:6" ht="24">
      <c r="A138" s="139"/>
      <c r="B138" s="176">
        <v>212</v>
      </c>
      <c r="C138" s="110" t="s">
        <v>194</v>
      </c>
      <c r="D138" s="122" t="s">
        <v>651</v>
      </c>
      <c r="E138" s="173" t="str">
        <f t="shared" si="5"/>
        <v>大阪</v>
      </c>
      <c r="F138" s="102">
        <f t="shared" si="6"/>
        <v>21</v>
      </c>
    </row>
    <row r="139" spans="1:6" ht="24">
      <c r="A139" s="139"/>
      <c r="B139" s="176">
        <v>213</v>
      </c>
      <c r="C139" s="110" t="s">
        <v>314</v>
      </c>
      <c r="D139" s="111" t="s">
        <v>652</v>
      </c>
      <c r="E139" s="173" t="str">
        <f t="shared" si="5"/>
        <v>大阪</v>
      </c>
      <c r="F139" s="102">
        <f t="shared" si="6"/>
        <v>21</v>
      </c>
    </row>
    <row r="140" spans="1:6">
      <c r="B140" s="99">
        <v>214</v>
      </c>
      <c r="C140" s="131" t="s">
        <v>312</v>
      </c>
      <c r="D140" s="134" t="s">
        <v>653</v>
      </c>
      <c r="E140" s="173" t="str">
        <f t="shared" si="5"/>
        <v>大阪</v>
      </c>
      <c r="F140" s="102">
        <f t="shared" si="6"/>
        <v>21</v>
      </c>
    </row>
    <row r="141" spans="1:6">
      <c r="A141" s="131"/>
      <c r="B141" s="176">
        <v>221</v>
      </c>
      <c r="C141" s="110" t="s">
        <v>317</v>
      </c>
      <c r="D141" s="111" t="s">
        <v>654</v>
      </c>
      <c r="E141" s="173" t="str">
        <f t="shared" si="5"/>
        <v>奈良</v>
      </c>
      <c r="F141" s="102">
        <f t="shared" si="6"/>
        <v>22</v>
      </c>
    </row>
    <row r="142" spans="1:6">
      <c r="A142" s="131"/>
      <c r="B142" s="176">
        <v>222</v>
      </c>
      <c r="C142" s="110" t="s">
        <v>194</v>
      </c>
      <c r="D142" s="111" t="s">
        <v>655</v>
      </c>
      <c r="E142" s="173" t="str">
        <f t="shared" si="5"/>
        <v>奈良</v>
      </c>
      <c r="F142" s="102">
        <f t="shared" si="6"/>
        <v>22</v>
      </c>
    </row>
    <row r="143" spans="1:6">
      <c r="A143" s="131"/>
      <c r="B143" s="176">
        <v>223</v>
      </c>
      <c r="C143" s="110" t="s">
        <v>314</v>
      </c>
      <c r="D143" s="111" t="s">
        <v>656</v>
      </c>
      <c r="E143" s="173" t="str">
        <f t="shared" si="5"/>
        <v>奈良</v>
      </c>
      <c r="F143" s="102">
        <f t="shared" si="6"/>
        <v>22</v>
      </c>
    </row>
    <row r="144" spans="1:6">
      <c r="A144" s="131"/>
      <c r="B144" s="176">
        <v>224</v>
      </c>
      <c r="C144" s="110" t="s">
        <v>312</v>
      </c>
      <c r="D144" s="111" t="s">
        <v>657</v>
      </c>
      <c r="E144" s="173" t="str">
        <f t="shared" si="5"/>
        <v>奈良</v>
      </c>
      <c r="F144" s="102">
        <f t="shared" si="6"/>
        <v>22</v>
      </c>
    </row>
    <row r="145" spans="1:6">
      <c r="A145" s="131"/>
      <c r="B145" s="176">
        <v>225</v>
      </c>
      <c r="C145" s="110" t="s">
        <v>315</v>
      </c>
      <c r="D145" s="122" t="s">
        <v>658</v>
      </c>
      <c r="E145" s="173" t="str">
        <f t="shared" si="5"/>
        <v>奈良</v>
      </c>
      <c r="F145" s="102">
        <f t="shared" si="6"/>
        <v>22</v>
      </c>
    </row>
    <row r="146" spans="1:6">
      <c r="A146" s="131"/>
      <c r="B146" s="176">
        <v>226</v>
      </c>
      <c r="C146" s="110" t="s">
        <v>340</v>
      </c>
      <c r="D146" s="122" t="s">
        <v>659</v>
      </c>
      <c r="E146" s="173" t="str">
        <f t="shared" si="5"/>
        <v>奈良</v>
      </c>
      <c r="F146" s="102">
        <f t="shared" si="6"/>
        <v>22</v>
      </c>
    </row>
    <row r="147" spans="1:6">
      <c r="A147" s="131"/>
      <c r="B147" s="176">
        <v>227</v>
      </c>
      <c r="C147" s="110" t="s">
        <v>344</v>
      </c>
      <c r="D147" s="111" t="s">
        <v>660</v>
      </c>
      <c r="E147" s="173" t="str">
        <f t="shared" si="5"/>
        <v>奈良</v>
      </c>
      <c r="F147" s="102">
        <f t="shared" si="6"/>
        <v>22</v>
      </c>
    </row>
    <row r="148" spans="1:6">
      <c r="B148" s="99">
        <v>231</v>
      </c>
      <c r="C148" s="131" t="s">
        <v>317</v>
      </c>
      <c r="D148" s="106" t="s">
        <v>661</v>
      </c>
      <c r="E148" s="173" t="str">
        <f t="shared" si="5"/>
        <v>徳島</v>
      </c>
      <c r="F148" s="102">
        <f t="shared" si="6"/>
        <v>23</v>
      </c>
    </row>
    <row r="149" spans="1:6">
      <c r="A149" s="131"/>
      <c r="B149" s="176">
        <v>232</v>
      </c>
      <c r="C149" s="110" t="s">
        <v>194</v>
      </c>
      <c r="D149" s="122" t="s">
        <v>662</v>
      </c>
      <c r="E149" s="173" t="str">
        <f t="shared" si="5"/>
        <v>徳島</v>
      </c>
      <c r="F149" s="102">
        <f t="shared" si="6"/>
        <v>23</v>
      </c>
    </row>
    <row r="150" spans="1:6">
      <c r="A150" s="131"/>
      <c r="B150" s="176">
        <v>233</v>
      </c>
      <c r="C150" s="110" t="s">
        <v>314</v>
      </c>
      <c r="D150" s="122" t="s">
        <v>663</v>
      </c>
      <c r="E150" s="173" t="str">
        <f t="shared" si="5"/>
        <v>徳島</v>
      </c>
      <c r="F150" s="102">
        <f t="shared" si="6"/>
        <v>23</v>
      </c>
    </row>
    <row r="151" spans="1:6">
      <c r="A151" s="131"/>
      <c r="B151" s="176">
        <v>234</v>
      </c>
      <c r="C151" s="110" t="s">
        <v>312</v>
      </c>
      <c r="D151" s="122" t="s">
        <v>664</v>
      </c>
      <c r="E151" s="173" t="str">
        <f t="shared" si="5"/>
        <v>徳島</v>
      </c>
      <c r="F151" s="102">
        <f t="shared" si="6"/>
        <v>23</v>
      </c>
    </row>
    <row r="152" spans="1:6">
      <c r="A152" s="131"/>
      <c r="B152" s="176">
        <v>235</v>
      </c>
      <c r="C152" s="110" t="s">
        <v>315</v>
      </c>
      <c r="D152" s="122" t="s">
        <v>665</v>
      </c>
      <c r="E152" s="173" t="str">
        <f t="shared" si="5"/>
        <v>徳島</v>
      </c>
      <c r="F152" s="102">
        <f t="shared" si="6"/>
        <v>23</v>
      </c>
    </row>
    <row r="153" spans="1:6">
      <c r="A153" s="131"/>
      <c r="B153" s="176">
        <v>236</v>
      </c>
      <c r="C153" s="110" t="s">
        <v>340</v>
      </c>
      <c r="D153" s="122" t="s">
        <v>666</v>
      </c>
      <c r="E153" s="173" t="str">
        <f t="shared" si="5"/>
        <v>徳島</v>
      </c>
      <c r="F153" s="102">
        <f t="shared" si="6"/>
        <v>23</v>
      </c>
    </row>
    <row r="154" spans="1:6">
      <c r="A154" s="131"/>
      <c r="B154" s="176">
        <v>237</v>
      </c>
      <c r="C154" s="110" t="s">
        <v>344</v>
      </c>
      <c r="D154" s="122" t="s">
        <v>667</v>
      </c>
      <c r="E154" s="173" t="str">
        <f t="shared" si="5"/>
        <v>徳島</v>
      </c>
      <c r="F154" s="102">
        <f t="shared" si="6"/>
        <v>23</v>
      </c>
    </row>
    <row r="155" spans="1:6">
      <c r="A155" s="131"/>
      <c r="B155" s="176">
        <v>241</v>
      </c>
      <c r="C155" s="110" t="s">
        <v>317</v>
      </c>
      <c r="D155" s="122" t="s">
        <v>668</v>
      </c>
      <c r="E155" s="173" t="str">
        <f t="shared" si="5"/>
        <v>愛媛</v>
      </c>
      <c r="F155" s="102">
        <f t="shared" si="6"/>
        <v>24</v>
      </c>
    </row>
    <row r="156" spans="1:6">
      <c r="B156" s="99">
        <v>242</v>
      </c>
      <c r="C156" s="131" t="s">
        <v>194</v>
      </c>
      <c r="D156" s="106" t="s">
        <v>669</v>
      </c>
      <c r="E156" s="173" t="str">
        <f t="shared" si="5"/>
        <v>愛媛</v>
      </c>
      <c r="F156" s="102">
        <f t="shared" si="6"/>
        <v>24</v>
      </c>
    </row>
    <row r="157" spans="1:6">
      <c r="A157" s="131"/>
      <c r="B157" s="176">
        <v>243</v>
      </c>
      <c r="C157" s="110" t="s">
        <v>314</v>
      </c>
      <c r="D157" s="111" t="s">
        <v>670</v>
      </c>
      <c r="E157" s="173" t="str">
        <f t="shared" si="5"/>
        <v>愛媛</v>
      </c>
      <c r="F157" s="102">
        <f t="shared" si="6"/>
        <v>24</v>
      </c>
    </row>
    <row r="158" spans="1:6">
      <c r="A158" s="131"/>
      <c r="B158" s="176">
        <v>244</v>
      </c>
      <c r="C158" s="110" t="s">
        <v>312</v>
      </c>
      <c r="D158" s="111" t="s">
        <v>671</v>
      </c>
      <c r="E158" s="173" t="str">
        <f t="shared" si="5"/>
        <v>愛媛</v>
      </c>
      <c r="F158" s="102">
        <f t="shared" si="6"/>
        <v>24</v>
      </c>
    </row>
    <row r="159" spans="1:6">
      <c r="A159" s="131"/>
      <c r="B159" s="176">
        <v>245</v>
      </c>
      <c r="C159" s="110" t="s">
        <v>315</v>
      </c>
      <c r="D159" s="111" t="s">
        <v>672</v>
      </c>
      <c r="E159" s="173" t="str">
        <f t="shared" si="5"/>
        <v>愛媛</v>
      </c>
      <c r="F159" s="102">
        <f t="shared" si="6"/>
        <v>24</v>
      </c>
    </row>
    <row r="160" spans="1:6">
      <c r="A160" s="131"/>
      <c r="B160" s="176">
        <v>246</v>
      </c>
      <c r="C160" s="110" t="s">
        <v>340</v>
      </c>
      <c r="D160" s="111" t="s">
        <v>673</v>
      </c>
      <c r="E160" s="173" t="str">
        <f t="shared" si="5"/>
        <v>愛媛</v>
      </c>
      <c r="F160" s="102">
        <f t="shared" si="6"/>
        <v>24</v>
      </c>
    </row>
    <row r="161" spans="1:6">
      <c r="A161" s="131"/>
      <c r="B161" s="176">
        <v>247</v>
      </c>
      <c r="C161" s="110" t="s">
        <v>344</v>
      </c>
      <c r="D161" s="111" t="s">
        <v>674</v>
      </c>
      <c r="E161" s="173" t="str">
        <f t="shared" si="5"/>
        <v>愛媛</v>
      </c>
      <c r="F161" s="102">
        <f t="shared" si="6"/>
        <v>24</v>
      </c>
    </row>
    <row r="162" spans="1:6">
      <c r="A162" s="131"/>
      <c r="B162" s="176">
        <v>251</v>
      </c>
      <c r="C162" s="110" t="s">
        <v>317</v>
      </c>
      <c r="D162" s="122" t="s">
        <v>151</v>
      </c>
      <c r="E162" s="173" t="str">
        <f t="shared" si="5"/>
        <v>福岡</v>
      </c>
      <c r="F162" s="102">
        <f t="shared" si="6"/>
        <v>25</v>
      </c>
    </row>
    <row r="163" spans="1:6">
      <c r="A163" s="131"/>
      <c r="B163" s="176">
        <v>252</v>
      </c>
      <c r="C163" s="110" t="s">
        <v>194</v>
      </c>
      <c r="D163" s="122" t="s">
        <v>675</v>
      </c>
      <c r="E163" s="173" t="str">
        <f t="shared" si="5"/>
        <v>福岡</v>
      </c>
      <c r="F163" s="102">
        <f t="shared" si="6"/>
        <v>25</v>
      </c>
    </row>
    <row r="164" spans="1:6">
      <c r="B164" s="99">
        <v>253</v>
      </c>
      <c r="C164" s="131" t="s">
        <v>314</v>
      </c>
      <c r="D164" s="106" t="s">
        <v>676</v>
      </c>
      <c r="E164" s="173" t="str">
        <f t="shared" si="5"/>
        <v>福岡</v>
      </c>
      <c r="F164" s="102">
        <f t="shared" si="6"/>
        <v>25</v>
      </c>
    </row>
    <row r="165" spans="1:6">
      <c r="A165" s="131"/>
      <c r="B165" s="176">
        <v>254</v>
      </c>
      <c r="C165" s="110" t="s">
        <v>312</v>
      </c>
      <c r="D165" s="111" t="s">
        <v>677</v>
      </c>
      <c r="E165" s="173" t="str">
        <f t="shared" si="5"/>
        <v>福岡</v>
      </c>
      <c r="F165" s="102">
        <f t="shared" si="6"/>
        <v>25</v>
      </c>
    </row>
    <row r="166" spans="1:6">
      <c r="A166" s="131"/>
      <c r="B166" s="176">
        <v>255</v>
      </c>
      <c r="C166" s="110" t="s">
        <v>315</v>
      </c>
      <c r="D166" s="111" t="s">
        <v>678</v>
      </c>
      <c r="E166" s="173" t="str">
        <f t="shared" si="5"/>
        <v>福岡</v>
      </c>
      <c r="F166" s="102">
        <f t="shared" si="6"/>
        <v>25</v>
      </c>
    </row>
    <row r="167" spans="1:6">
      <c r="A167" s="131"/>
      <c r="B167" s="176">
        <v>256</v>
      </c>
      <c r="C167" s="110" t="s">
        <v>340</v>
      </c>
      <c r="D167" s="111" t="s">
        <v>679</v>
      </c>
      <c r="E167" s="173" t="str">
        <f t="shared" si="5"/>
        <v>福岡</v>
      </c>
      <c r="F167" s="102">
        <f t="shared" si="6"/>
        <v>25</v>
      </c>
    </row>
    <row r="168" spans="1:6">
      <c r="A168" s="131"/>
      <c r="B168" s="176">
        <v>257</v>
      </c>
      <c r="C168" s="110" t="s">
        <v>344</v>
      </c>
      <c r="D168" s="111" t="s">
        <v>680</v>
      </c>
      <c r="E168" s="173" t="str">
        <f t="shared" si="5"/>
        <v>福岡</v>
      </c>
      <c r="F168" s="102">
        <f t="shared" si="6"/>
        <v>25</v>
      </c>
    </row>
    <row r="169" spans="1:6">
      <c r="B169" s="172"/>
      <c r="C169" s="172"/>
      <c r="D169" s="172"/>
      <c r="E169" s="172"/>
      <c r="F169" s="172"/>
    </row>
    <row r="170" spans="1:6">
      <c r="A170" s="131"/>
      <c r="B170" s="172"/>
      <c r="C170" s="172"/>
      <c r="D170" s="172"/>
      <c r="E170" s="172"/>
    </row>
    <row r="171" spans="1:6">
      <c r="A171" s="131"/>
      <c r="B171" s="172"/>
      <c r="C171" s="172"/>
      <c r="D171" s="172"/>
      <c r="E171" s="172"/>
    </row>
    <row r="172" spans="1:6">
      <c r="A172" s="131"/>
      <c r="B172" s="172"/>
      <c r="C172" s="172"/>
      <c r="D172" s="172"/>
      <c r="E172" s="172"/>
    </row>
    <row r="173" spans="1:6">
      <c r="A173" s="131"/>
      <c r="B173" s="172"/>
      <c r="C173" s="172"/>
      <c r="D173" s="172"/>
      <c r="E173" s="172"/>
    </row>
    <row r="174" spans="1:6">
      <c r="A174" s="131"/>
      <c r="B174" s="172"/>
      <c r="C174" s="172"/>
      <c r="D174" s="172"/>
      <c r="E174" s="172"/>
    </row>
    <row r="175" spans="1:6">
      <c r="A175" s="131"/>
      <c r="B175" s="172"/>
      <c r="C175" s="172"/>
      <c r="D175" s="172"/>
      <c r="E175" s="172"/>
    </row>
    <row r="176" spans="1:6">
      <c r="A176" s="131"/>
      <c r="B176" s="172"/>
      <c r="C176" s="172"/>
      <c r="D176" s="172"/>
      <c r="E176" s="172"/>
    </row>
    <row r="177" spans="1:5">
      <c r="B177" s="172"/>
      <c r="C177" s="172"/>
      <c r="D177" s="172"/>
      <c r="E177" s="172"/>
    </row>
    <row r="178" spans="1:5">
      <c r="A178" s="137"/>
      <c r="B178" s="172"/>
      <c r="C178" s="172"/>
      <c r="D178" s="172"/>
      <c r="E178" s="172"/>
    </row>
    <row r="179" spans="1:5" ht="24">
      <c r="A179" s="139"/>
      <c r="B179" s="172"/>
      <c r="C179" s="172"/>
      <c r="D179" s="172"/>
      <c r="E179" s="172"/>
    </row>
    <row r="180" spans="1:5" ht="24">
      <c r="A180" s="139"/>
      <c r="B180" s="172"/>
      <c r="C180" s="172"/>
      <c r="D180" s="172"/>
      <c r="E180" s="172"/>
    </row>
    <row r="181" spans="1:5" ht="24">
      <c r="A181" s="139"/>
      <c r="B181" s="172"/>
      <c r="C181" s="172"/>
      <c r="D181" s="172"/>
      <c r="E181" s="172"/>
    </row>
    <row r="182" spans="1:5" ht="24">
      <c r="A182" s="139"/>
      <c r="B182" s="172"/>
      <c r="C182" s="172"/>
      <c r="D182" s="172"/>
      <c r="E182" s="172"/>
    </row>
    <row r="183" spans="1:5" ht="24">
      <c r="A183" s="139"/>
      <c r="B183" s="172"/>
      <c r="C183" s="172"/>
      <c r="D183" s="172"/>
      <c r="E183" s="172"/>
    </row>
    <row r="184" spans="1:5" ht="24">
      <c r="A184" s="139"/>
      <c r="B184" s="172"/>
      <c r="C184" s="172"/>
      <c r="D184" s="172"/>
      <c r="E184" s="172"/>
    </row>
    <row r="185" spans="1:5">
      <c r="B185" s="172"/>
      <c r="C185" s="172"/>
      <c r="D185" s="172"/>
      <c r="E185" s="172"/>
    </row>
    <row r="186" spans="1:5">
      <c r="B186" s="172"/>
      <c r="C186" s="172"/>
      <c r="D186" s="172"/>
      <c r="E186" s="172"/>
    </row>
  </sheetData>
  <phoneticPr fontId="1"/>
  <conditionalFormatting sqref="D31">
    <cfRule type="duplicateValues" dxfId="43" priority="3"/>
  </conditionalFormatting>
  <conditionalFormatting sqref="D36">
    <cfRule type="duplicateValues" dxfId="42" priority="2"/>
  </conditionalFormatting>
  <conditionalFormatting sqref="D39">
    <cfRule type="duplicateValues" dxfId="41" priority="1"/>
  </conditionalFormatting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24CE-1FEB-4B5E-B710-E20FDF6F05B6}">
  <sheetPr>
    <tabColor rgb="FFFFFF00"/>
  </sheetPr>
  <dimension ref="A1:BS132"/>
  <sheetViews>
    <sheetView zoomScale="55" zoomScaleNormal="36" workbookViewId="0"/>
  </sheetViews>
  <sheetFormatPr baseColWidth="10" defaultColWidth="8.83203125" defaultRowHeight="18"/>
  <cols>
    <col min="2" max="2" width="30.1640625" customWidth="1"/>
    <col min="5" max="5" width="11" customWidth="1"/>
    <col min="6" max="6" width="5.6640625" customWidth="1"/>
    <col min="7" max="8" width="6.6640625" customWidth="1"/>
    <col min="9" max="9" width="6.33203125" customWidth="1"/>
    <col min="10" max="17" width="9.33203125" customWidth="1"/>
    <col min="20" max="20" width="15.6640625" customWidth="1"/>
    <col min="23" max="23" width="12.83203125" customWidth="1"/>
    <col min="24" max="24" width="6.1640625" customWidth="1"/>
    <col min="28" max="28" width="10.1640625" customWidth="1"/>
    <col min="31" max="31" width="10" customWidth="1"/>
    <col min="35" max="35" width="16.1640625" customWidth="1"/>
    <col min="38" max="38" width="10.6640625" customWidth="1"/>
    <col min="39" max="39" width="8.83203125" customWidth="1"/>
    <col min="41" max="41" width="12.1640625" customWidth="1"/>
    <col min="43" max="44" width="6.6640625" customWidth="1"/>
    <col min="46" max="46" width="10" customWidth="1"/>
    <col min="55" max="55" width="4" customWidth="1"/>
    <col min="56" max="56" width="6.1640625" style="188" customWidth="1"/>
    <col min="57" max="57" width="10" style="102" customWidth="1"/>
    <col min="58" max="58" width="3.6640625" hidden="1" customWidth="1"/>
    <col min="59" max="59" width="6.1640625" hidden="1" customWidth="1"/>
    <col min="60" max="60" width="4.1640625" hidden="1" customWidth="1"/>
    <col min="61" max="62" width="6.1640625" hidden="1" customWidth="1"/>
    <col min="64" max="64" width="4.33203125" customWidth="1"/>
    <col min="65" max="66" width="23.5" customWidth="1"/>
    <col min="69" max="70" width="16.83203125" customWidth="1"/>
    <col min="71" max="71" width="7.5" customWidth="1"/>
  </cols>
  <sheetData>
    <row r="1" spans="1:71" ht="19" thickBot="1">
      <c r="A1" s="143" t="s">
        <v>491</v>
      </c>
      <c r="B1" s="143" t="s">
        <v>492</v>
      </c>
      <c r="C1" s="143"/>
      <c r="D1" s="43" t="s">
        <v>327</v>
      </c>
      <c r="E1" s="143"/>
      <c r="F1" s="143"/>
      <c r="G1" s="144" t="s">
        <v>493</v>
      </c>
      <c r="H1" s="145" t="s">
        <v>494</v>
      </c>
      <c r="I1" s="143"/>
      <c r="J1" s="143"/>
      <c r="K1" s="143" t="str">
        <f>B2</f>
        <v>静岡</v>
      </c>
      <c r="L1" s="143"/>
      <c r="M1" s="143"/>
      <c r="N1" s="143"/>
      <c r="O1" s="143" t="str">
        <f>B7</f>
        <v>徳島</v>
      </c>
      <c r="P1" s="143"/>
      <c r="Q1" s="143"/>
      <c r="R1" s="143"/>
      <c r="S1" s="146" t="s">
        <v>491</v>
      </c>
      <c r="T1" s="146" t="s">
        <v>492</v>
      </c>
      <c r="U1" s="146"/>
      <c r="V1" s="43" t="s">
        <v>327</v>
      </c>
      <c r="W1" s="146"/>
      <c r="X1" s="146"/>
      <c r="Y1" s="147" t="s">
        <v>493</v>
      </c>
      <c r="Z1" s="148" t="s">
        <v>494</v>
      </c>
      <c r="AA1" s="146"/>
      <c r="AB1" s="146"/>
      <c r="AC1" s="146" t="str">
        <f>T2</f>
        <v>静岡</v>
      </c>
      <c r="AD1" s="146"/>
      <c r="AE1" s="146"/>
      <c r="AF1" s="146"/>
      <c r="AG1" s="146" t="str">
        <f>T7</f>
        <v>富山</v>
      </c>
      <c r="AH1" s="146"/>
      <c r="AI1" s="146"/>
      <c r="AJ1" s="146"/>
      <c r="AK1" s="149" t="s">
        <v>491</v>
      </c>
      <c r="AL1" s="149" t="s">
        <v>492</v>
      </c>
      <c r="AM1" s="149"/>
      <c r="AN1" s="43" t="s">
        <v>327</v>
      </c>
      <c r="AO1" s="149"/>
      <c r="AP1" s="149"/>
      <c r="AQ1" s="150" t="s">
        <v>493</v>
      </c>
      <c r="AR1" s="151" t="s">
        <v>494</v>
      </c>
      <c r="AS1" s="149"/>
      <c r="AT1" s="149"/>
      <c r="AU1" s="149" t="str">
        <f>AL2</f>
        <v>静岡</v>
      </c>
      <c r="AV1" s="149"/>
      <c r="AW1" s="149"/>
      <c r="AX1" s="149"/>
      <c r="AY1" s="149" t="str">
        <f>AL7</f>
        <v>東京</v>
      </c>
      <c r="AZ1" s="149"/>
      <c r="BA1" s="149"/>
      <c r="BB1" s="149"/>
      <c r="BE1" s="102" t="s">
        <v>495</v>
      </c>
      <c r="BG1" t="s">
        <v>496</v>
      </c>
      <c r="BI1" t="s">
        <v>497</v>
      </c>
      <c r="BM1" s="155" t="s">
        <v>498</v>
      </c>
      <c r="BN1" t="s">
        <v>681</v>
      </c>
      <c r="BQ1" t="s">
        <v>682</v>
      </c>
    </row>
    <row r="2" spans="1:71">
      <c r="A2" s="417">
        <f>VLOOKUP(C2,'マスター (3)'!$K:$M,2,FALSE)</f>
        <v>16</v>
      </c>
      <c r="B2" s="417" t="str">
        <f>VLOOKUP(C2,'マスター (3)'!$K:$M,3,FALSE)</f>
        <v>静岡</v>
      </c>
      <c r="C2" s="418" t="s">
        <v>161</v>
      </c>
      <c r="D2" s="153">
        <v>161</v>
      </c>
      <c r="E2" s="154" t="str">
        <f>VLOOKUP(D2,'マスター (3)'!$B$3:$E$200,3,FALSE)</f>
        <v>濱田　美怜</v>
      </c>
      <c r="F2" s="154" t="str">
        <f>VLOOKUP(D2,'マスター (3)'!$B$3:$E$200,2,FALSE)</f>
        <v>主将</v>
      </c>
      <c r="G2" s="155" t="str">
        <f>IF(COUNTIF($D:$D,D2)&gt;1,"重複","o")</f>
        <v>o</v>
      </c>
      <c r="H2" s="155" t="str">
        <f>IF(D2&lt;A2*10,"エラー",IF(D2&gt;A2*10+9,"エラー","o"))</f>
        <v>o</v>
      </c>
      <c r="K2" s="155" t="str">
        <f>F2</f>
        <v>主将</v>
      </c>
      <c r="L2" s="155" t="str">
        <f>E2</f>
        <v>濱田　美怜</v>
      </c>
      <c r="M2" s="120">
        <v>18</v>
      </c>
      <c r="N2" s="120"/>
      <c r="O2" s="155" t="str">
        <f t="shared" ref="O2:P6" si="0">E7</f>
        <v>益岡　夏希</v>
      </c>
      <c r="P2" s="155" t="str">
        <f t="shared" si="0"/>
        <v>七将</v>
      </c>
      <c r="R2" s="143"/>
      <c r="S2" s="417">
        <f>VLOOKUP(U2,'マスター (3)'!$K:$M,2,FALSE)</f>
        <v>16</v>
      </c>
      <c r="T2" s="417" t="str">
        <f>VLOOKUP(U2,'マスター (3)'!$K:$M,3,FALSE)</f>
        <v>静岡</v>
      </c>
      <c r="U2" s="418" t="s">
        <v>161</v>
      </c>
      <c r="V2" s="153">
        <v>167</v>
      </c>
      <c r="W2" s="154" t="str">
        <f>VLOOKUP(V2,'マスター (3)'!$B$3:$E$200,3,FALSE)</f>
        <v>松岡ふらの</v>
      </c>
      <c r="X2" s="154" t="str">
        <f>VLOOKUP(V2,'マスター (3)'!$B$3:$E$200,2,FALSE)</f>
        <v>七将</v>
      </c>
      <c r="Y2" s="155" t="str">
        <f>IF(COUNTIF($D:$D,V2)&gt;1,"重複","o")</f>
        <v>o</v>
      </c>
      <c r="Z2" s="155" t="str">
        <f>IF(V2&lt;S2*10,"エラー",IF(V2&gt;S2*10+9,"エラー","o"))</f>
        <v>o</v>
      </c>
      <c r="AC2" s="155" t="str">
        <f>X2</f>
        <v>七将</v>
      </c>
      <c r="AD2" s="155" t="str">
        <f>W2</f>
        <v>松岡ふらの</v>
      </c>
      <c r="AE2" s="120">
        <v>5</v>
      </c>
      <c r="AF2" s="120"/>
      <c r="AG2" s="155" t="str">
        <f t="shared" ref="AG2:AH6" si="1">W7</f>
        <v>地田　彩星</v>
      </c>
      <c r="AH2" s="155" t="str">
        <f t="shared" si="1"/>
        <v>主将</v>
      </c>
      <c r="AJ2" s="146"/>
      <c r="AK2" s="417">
        <f>VLOOKUP(AM2,'マスター (3)'!$K:$M,2,FALSE)</f>
        <v>16</v>
      </c>
      <c r="AL2" s="417" t="str">
        <f>VLOOKUP(AM2,'マスター (3)'!$K:$M,3,FALSE)</f>
        <v>静岡</v>
      </c>
      <c r="AM2" s="418" t="s">
        <v>161</v>
      </c>
      <c r="AN2" s="153">
        <v>162</v>
      </c>
      <c r="AO2" s="154" t="str">
        <f>VLOOKUP(AN2,'マスター (3)'!$B$3:$E$200,3,FALSE)</f>
        <v>木脇　寧祐</v>
      </c>
      <c r="AP2" s="154" t="str">
        <f>VLOOKUP(AN2,'マスター (3)'!$B$3:$E$200,2,FALSE)</f>
        <v>副将</v>
      </c>
      <c r="AQ2" s="155" t="str">
        <f t="shared" ref="AQ2:AQ65" si="2">IF(COUNTIF($AN:$AN,AN2)&gt;1,"重複","o")</f>
        <v>o</v>
      </c>
      <c r="AR2" s="155" t="str">
        <f>IF(AN2&lt;AK2*10,"エラー",IF(AN2&gt;AK2*10+9,"エラー","o"))</f>
        <v>o</v>
      </c>
      <c r="AU2" s="189" t="str">
        <f>AP2</f>
        <v>副将</v>
      </c>
      <c r="AV2" s="189" t="str">
        <f>AO2</f>
        <v>木脇　寧祐</v>
      </c>
      <c r="AW2" s="120"/>
      <c r="AX2" s="120">
        <v>23</v>
      </c>
      <c r="AY2" s="189" t="str">
        <f t="shared" ref="AY2:AZ6" si="3">AO7</f>
        <v>島田　弥愛</v>
      </c>
      <c r="AZ2" s="189" t="str">
        <f t="shared" si="3"/>
        <v>主将</v>
      </c>
      <c r="BB2" s="149"/>
      <c r="BD2" s="188" t="str">
        <f>VLOOKUP(BE2,'マスター (3)'!D:E,2,FALSE)</f>
        <v>静岡</v>
      </c>
      <c r="BE2" s="168" t="str">
        <f t="shared" ref="BE2" si="4">IF(M2&gt;0,L2,IF(N2&gt;0,O2,""))</f>
        <v>濱田　美怜</v>
      </c>
      <c r="BF2" s="155"/>
      <c r="BG2" s="155" t="str">
        <f>IF(AE2&gt;0,AD2,IF(AF2&gt;0,AG2,""))</f>
        <v>松岡ふらの</v>
      </c>
      <c r="BH2" s="155"/>
      <c r="BI2" s="155" t="str">
        <f>IF(AW2&gt;0,AV2,IF(AX2&gt;0,AY2,""))</f>
        <v>島田　弥愛</v>
      </c>
      <c r="BJ2" s="155"/>
      <c r="BK2">
        <f>COUNTIF($BE:$BJ,BE2)</f>
        <v>3</v>
      </c>
      <c r="BM2" s="155" t="str">
        <f>IF(BK2=3,BE2,"")</f>
        <v>濱田　美怜</v>
      </c>
      <c r="BN2" s="155" t="str">
        <f>VLOOKUP(BM2,'マスター (3)'!D:E,2,FALSE)</f>
        <v>静岡</v>
      </c>
      <c r="BO2">
        <f>IF(BM2="",0,_xlfn.XLOOKUP(BM2,'マスター (3)'!$D$3:$D$168,'マスター (3)'!$B$3:$B$168,"",0,1))</f>
        <v>161</v>
      </c>
      <c r="BQ2" s="155" t="str" cm="1">
        <f t="array" ref="BQ2:BS120">_xlfn._xlws.SORT(BM2:$BO$120,3,-1,FALSE)</f>
        <v>末次日菜子</v>
      </c>
      <c r="BR2" s="155" t="str">
        <v>福岡</v>
      </c>
      <c r="BS2" s="155">
        <v>255</v>
      </c>
    </row>
    <row r="3" spans="1:71">
      <c r="A3" s="417"/>
      <c r="B3" s="417"/>
      <c r="C3" s="419"/>
      <c r="D3" s="153">
        <v>165</v>
      </c>
      <c r="E3" s="154" t="str">
        <f>VLOOKUP(D3,'マスター (3)'!$B$3:$E$200,3,FALSE)</f>
        <v>白井　美羽</v>
      </c>
      <c r="F3" s="154" t="str">
        <f>VLOOKUP(D3,'マスター (3)'!$B$3:$E$200,2,FALSE)</f>
        <v>五将</v>
      </c>
      <c r="G3" s="155" t="str">
        <f t="shared" ref="G3:G66" si="5">IF(COUNTIF($D:$D,D3)&gt;1,"重複","o")</f>
        <v>o</v>
      </c>
      <c r="H3" s="155" t="str">
        <f>IF(D3&lt;A2*10,"エラー",IF(D3&gt;A2*10+9,"エラー","o"))</f>
        <v>o</v>
      </c>
      <c r="K3" s="155" t="str">
        <f t="shared" ref="K3:K6" si="6">F3</f>
        <v>五将</v>
      </c>
      <c r="L3" s="155" t="str">
        <f>E3</f>
        <v>白井　美羽</v>
      </c>
      <c r="M3" s="120"/>
      <c r="N3" s="120">
        <v>20</v>
      </c>
      <c r="O3" s="155" t="str">
        <f t="shared" si="0"/>
        <v>岡本　大河</v>
      </c>
      <c r="P3" s="155" t="str">
        <f t="shared" si="0"/>
        <v>主将</v>
      </c>
      <c r="R3" s="143"/>
      <c r="S3" s="417"/>
      <c r="T3" s="417"/>
      <c r="U3" s="419"/>
      <c r="V3" s="153">
        <v>162</v>
      </c>
      <c r="W3" s="154" t="str">
        <f>VLOOKUP(V3,'マスター (3)'!$B$3:$E$200,3,FALSE)</f>
        <v>木脇　寧祐</v>
      </c>
      <c r="X3" s="154" t="str">
        <f>VLOOKUP(V3,'マスター (3)'!$B$3:$E$200,2,FALSE)</f>
        <v>副将</v>
      </c>
      <c r="Y3" s="155" t="str">
        <f t="shared" ref="Y3:Y66" si="7">IF(COUNTIF($D:$D,V3)&gt;1,"重複","o")</f>
        <v>o</v>
      </c>
      <c r="Z3" s="155" t="str">
        <f>IF(V3&lt;S2*10,"エラー",IF(V3&gt;S2*10+9,"エラー","o"))</f>
        <v>o</v>
      </c>
      <c r="AC3" s="155" t="str">
        <f t="shared" ref="AC3:AC6" si="8">X3</f>
        <v>副将</v>
      </c>
      <c r="AD3" s="155" t="str">
        <f>W3</f>
        <v>木脇　寧祐</v>
      </c>
      <c r="AE3" s="120">
        <v>23</v>
      </c>
      <c r="AF3" s="120"/>
      <c r="AG3" s="155" t="str">
        <f t="shared" si="1"/>
        <v>櫻井　稔莉</v>
      </c>
      <c r="AH3" s="155" t="str">
        <f t="shared" si="1"/>
        <v>副将</v>
      </c>
      <c r="AJ3" s="146"/>
      <c r="AK3" s="417"/>
      <c r="AL3" s="417"/>
      <c r="AM3" s="419"/>
      <c r="AN3" s="153">
        <v>164</v>
      </c>
      <c r="AO3" s="154" t="str">
        <f>VLOOKUP(AN3,'マスター (3)'!$B$3:$E$200,3,FALSE)</f>
        <v>花澤　未桜</v>
      </c>
      <c r="AP3" s="154" t="str">
        <f>VLOOKUP(AN3,'マスター (3)'!$B$3:$E$200,2,FALSE)</f>
        <v>四将</v>
      </c>
      <c r="AQ3" s="155" t="str">
        <f t="shared" si="2"/>
        <v>o</v>
      </c>
      <c r="AR3" s="155" t="str">
        <f>IF(AN3&lt;AK2*10,"エラー",IF(AN3&gt;AK2*10+9,"エラー","o"))</f>
        <v>o</v>
      </c>
      <c r="AU3" s="155" t="str">
        <f t="shared" ref="AU3:AU6" si="9">AP3</f>
        <v>四将</v>
      </c>
      <c r="AV3" s="155" t="str">
        <f>AO3</f>
        <v>花澤　未桜</v>
      </c>
      <c r="AW3" s="120"/>
      <c r="AX3" s="120">
        <v>16</v>
      </c>
      <c r="AY3" s="189" t="str">
        <f t="shared" si="3"/>
        <v>伊藤　陽菜</v>
      </c>
      <c r="AZ3" s="189" t="str">
        <f t="shared" si="3"/>
        <v>副将</v>
      </c>
      <c r="BB3" s="149"/>
      <c r="BD3" s="188" t="str">
        <f>VLOOKUP(BE3,'マスター (3)'!D:E,2,FALSE)</f>
        <v>徳島</v>
      </c>
      <c r="BE3" s="168" t="str">
        <f>IF(M3&gt;0,L3,IF(N3&gt;0,O3,""))</f>
        <v>岡本　大河</v>
      </c>
      <c r="BF3" s="155"/>
      <c r="BG3" s="155" t="str">
        <f t="shared" ref="BG3:BG66" si="10">IF(AE3&gt;0,AD3,IF(AF3&gt;0,AG3,""))</f>
        <v>木脇　寧祐</v>
      </c>
      <c r="BH3" s="155"/>
      <c r="BI3" s="155" t="str">
        <f t="shared" ref="BI3:BI66" si="11">IF(AW3&gt;0,AV3,IF(AX3&gt;0,AY3,""))</f>
        <v>伊藤　陽菜</v>
      </c>
      <c r="BJ3" s="155"/>
      <c r="BK3">
        <f t="shared" ref="BK3:BK66" si="12">COUNTIF($BE:$BJ,BE3)</f>
        <v>3</v>
      </c>
      <c r="BM3" s="155" t="str">
        <f t="shared" ref="BM3:BM66" si="13">IF(BK3=3,BE3,"")</f>
        <v>岡本　大河</v>
      </c>
      <c r="BN3" s="155" t="str">
        <f>VLOOKUP(BM3,'マスター (3)'!D:E,2,FALSE)</f>
        <v>徳島</v>
      </c>
      <c r="BO3">
        <f>IF(BM3="",0,_xlfn.XLOOKUP(BM3,'マスター (3)'!$D$3:$D$168,'マスター (3)'!$B$3:$B$168,"",0,1))</f>
        <v>231</v>
      </c>
      <c r="BQ3" s="155" t="str">
        <v>堀田　晴斗</v>
      </c>
      <c r="BR3" s="155" t="str">
        <v>福岡</v>
      </c>
      <c r="BS3" s="155">
        <v>252</v>
      </c>
    </row>
    <row r="4" spans="1:71">
      <c r="A4" s="417"/>
      <c r="B4" s="417"/>
      <c r="C4" s="419"/>
      <c r="D4" s="153">
        <v>163</v>
      </c>
      <c r="E4" s="154" t="str">
        <f>VLOOKUP(D4,'マスター (3)'!$B$3:$E$200,3,FALSE)</f>
        <v>赤堀　はな</v>
      </c>
      <c r="F4" s="154" t="str">
        <f>VLOOKUP(D4,'マスター (3)'!$B$3:$E$200,2,FALSE)</f>
        <v>三将</v>
      </c>
      <c r="G4" s="155" t="str">
        <f t="shared" si="5"/>
        <v>o</v>
      </c>
      <c r="H4" s="155" t="str">
        <f>IF(D4&lt;A2*10,"エラー",IF(D4&gt;A2*10+9,"エラー","o"))</f>
        <v>o</v>
      </c>
      <c r="K4" s="155" t="str">
        <f t="shared" si="6"/>
        <v>三将</v>
      </c>
      <c r="L4" s="155" t="str">
        <f>E4</f>
        <v>赤堀　はな</v>
      </c>
      <c r="M4" s="120"/>
      <c r="N4" s="120">
        <v>1</v>
      </c>
      <c r="O4" s="155" t="str">
        <f t="shared" si="0"/>
        <v>西出　真子</v>
      </c>
      <c r="P4" s="155" t="str">
        <f t="shared" si="0"/>
        <v>四将</v>
      </c>
      <c r="R4" s="143"/>
      <c r="S4" s="417"/>
      <c r="T4" s="417"/>
      <c r="U4" s="419"/>
      <c r="V4" s="153">
        <v>161</v>
      </c>
      <c r="W4" s="154" t="str">
        <f>VLOOKUP(V4,'マスター (3)'!$B$3:$E$200,3,FALSE)</f>
        <v>濱田　美怜</v>
      </c>
      <c r="X4" s="154" t="str">
        <f>VLOOKUP(V4,'マスター (3)'!$B$3:$E$200,2,FALSE)</f>
        <v>主将</v>
      </c>
      <c r="Y4" s="155" t="str">
        <f t="shared" si="7"/>
        <v>o</v>
      </c>
      <c r="Z4" s="155" t="str">
        <f>IF(V4&lt;S2*10,"エラー",IF(V4&gt;S2*10+9,"エラー","o"))</f>
        <v>o</v>
      </c>
      <c r="AC4" s="155" t="str">
        <f t="shared" si="8"/>
        <v>主将</v>
      </c>
      <c r="AD4" s="155" t="str">
        <f>W4</f>
        <v>濱田　美怜</v>
      </c>
      <c r="AE4" s="120">
        <v>19</v>
      </c>
      <c r="AF4" s="120"/>
      <c r="AG4" s="155" t="str">
        <f t="shared" si="1"/>
        <v>櫻井　千尋</v>
      </c>
      <c r="AH4" s="155" t="str">
        <f t="shared" si="1"/>
        <v>四将</v>
      </c>
      <c r="AJ4" s="146"/>
      <c r="AK4" s="417"/>
      <c r="AL4" s="417"/>
      <c r="AM4" s="419"/>
      <c r="AN4" s="153">
        <v>161</v>
      </c>
      <c r="AO4" s="154" t="str">
        <f>VLOOKUP(AN4,'マスター (3)'!$B$3:$E$200,3,FALSE)</f>
        <v>濱田　美怜</v>
      </c>
      <c r="AP4" s="154" t="str">
        <f>VLOOKUP(AN4,'マスター (3)'!$B$3:$E$200,2,FALSE)</f>
        <v>主将</v>
      </c>
      <c r="AQ4" s="155" t="str">
        <f t="shared" si="2"/>
        <v>o</v>
      </c>
      <c r="AR4" s="155" t="str">
        <f>IF(AN4&lt;AK2*10,"エラー",IF(AN4&gt;AK2*10+9,"エラー","o"))</f>
        <v>o</v>
      </c>
      <c r="AU4" s="189" t="str">
        <f t="shared" si="9"/>
        <v>主将</v>
      </c>
      <c r="AV4" s="189" t="str">
        <f>AO4</f>
        <v>濱田　美怜</v>
      </c>
      <c r="AW4" s="120">
        <v>16</v>
      </c>
      <c r="AX4" s="120"/>
      <c r="AY4" s="155" t="str">
        <f t="shared" si="3"/>
        <v>東村　千菜</v>
      </c>
      <c r="AZ4" s="155" t="str">
        <f t="shared" si="3"/>
        <v>三将</v>
      </c>
      <c r="BB4" s="149"/>
      <c r="BD4" s="188" t="str">
        <f>VLOOKUP(BE4,'マスター (3)'!D:E,2,FALSE)</f>
        <v>徳島</v>
      </c>
      <c r="BE4" s="168" t="str">
        <f t="shared" ref="BE4:BE67" si="14">IF(M4&gt;0,L4,IF(N4&gt;0,O4,""))</f>
        <v>西出　真子</v>
      </c>
      <c r="BF4" s="155"/>
      <c r="BG4" s="155" t="str">
        <f t="shared" si="10"/>
        <v>濱田　美怜</v>
      </c>
      <c r="BH4" s="155"/>
      <c r="BI4" s="155" t="str">
        <f t="shared" si="11"/>
        <v>濱田　美怜</v>
      </c>
      <c r="BJ4" s="155"/>
      <c r="BK4">
        <f t="shared" si="12"/>
        <v>1</v>
      </c>
      <c r="BM4" s="155" t="str">
        <f t="shared" si="13"/>
        <v/>
      </c>
      <c r="BN4" s="155" t="e">
        <f>VLOOKUP(BM4,'マスター (3)'!D:E,2,FALSE)</f>
        <v>#N/A</v>
      </c>
      <c r="BO4">
        <f>IF(BM4="",0,_xlfn.XLOOKUP(BM4,'マスター (3)'!$D$3:$D$168,'マスター (3)'!$B$3:$B$168,"",0,1))</f>
        <v>0</v>
      </c>
      <c r="BQ4" s="155" t="str">
        <v>天野　瑶子</v>
      </c>
      <c r="BR4" s="155" t="str">
        <v>福岡</v>
      </c>
      <c r="BS4" s="155">
        <v>251</v>
      </c>
    </row>
    <row r="5" spans="1:71">
      <c r="A5" s="417"/>
      <c r="B5" s="417"/>
      <c r="C5" s="419"/>
      <c r="D5" s="153">
        <v>164</v>
      </c>
      <c r="E5" s="154" t="str">
        <f>VLOOKUP(D5,'マスター (3)'!$B$3:$E$200,3,FALSE)</f>
        <v>花澤　未桜</v>
      </c>
      <c r="F5" s="154" t="str">
        <f>VLOOKUP(D5,'マスター (3)'!$B$3:$E$200,2,FALSE)</f>
        <v>四将</v>
      </c>
      <c r="G5" s="155" t="str">
        <f t="shared" si="5"/>
        <v>o</v>
      </c>
      <c r="H5" s="155" t="str">
        <f>IF(D5&lt;A2*10,"エラー",IF(D5&gt;A2*10+9,"エラー","o"))</f>
        <v>o</v>
      </c>
      <c r="K5" s="155" t="str">
        <f t="shared" si="6"/>
        <v>四将</v>
      </c>
      <c r="L5" s="155" t="str">
        <f>E5</f>
        <v>花澤　未桜</v>
      </c>
      <c r="M5" s="120"/>
      <c r="N5" s="120">
        <v>5</v>
      </c>
      <c r="O5" s="155" t="str">
        <f t="shared" si="0"/>
        <v>古川ひまわり</v>
      </c>
      <c r="P5" s="155" t="str">
        <f t="shared" si="0"/>
        <v>副将</v>
      </c>
      <c r="R5" s="143"/>
      <c r="S5" s="417"/>
      <c r="T5" s="417"/>
      <c r="U5" s="419"/>
      <c r="V5" s="153">
        <v>166</v>
      </c>
      <c r="W5" s="154" t="str">
        <f>VLOOKUP(V5,'マスター (3)'!$B$3:$E$200,3,FALSE)</f>
        <v>筧　智恵理</v>
      </c>
      <c r="X5" s="154" t="str">
        <f>VLOOKUP(V5,'マスター (3)'!$B$3:$E$200,2,FALSE)</f>
        <v>六将</v>
      </c>
      <c r="Y5" s="155" t="str">
        <f t="shared" si="7"/>
        <v>o</v>
      </c>
      <c r="Z5" s="155" t="str">
        <f>IF(V5&lt;S2*10,"エラー",IF(V5&gt;S2*10+9,"エラー","o"))</f>
        <v>o</v>
      </c>
      <c r="AC5" s="155" t="str">
        <f t="shared" si="8"/>
        <v>六将</v>
      </c>
      <c r="AD5" s="155" t="str">
        <f>W5</f>
        <v>筧　智恵理</v>
      </c>
      <c r="AE5" s="120">
        <v>19</v>
      </c>
      <c r="AF5" s="120"/>
      <c r="AG5" s="155" t="str">
        <f t="shared" si="1"/>
        <v>窪田　琴乃</v>
      </c>
      <c r="AH5" s="155" t="str">
        <f t="shared" si="1"/>
        <v>六将</v>
      </c>
      <c r="AJ5" s="146"/>
      <c r="AK5" s="417"/>
      <c r="AL5" s="417"/>
      <c r="AM5" s="419"/>
      <c r="AN5" s="153">
        <v>167</v>
      </c>
      <c r="AO5" s="154" t="str">
        <f>VLOOKUP(AN5,'マスター (3)'!$B$3:$E$200,3,FALSE)</f>
        <v>松岡ふらの</v>
      </c>
      <c r="AP5" s="154" t="str">
        <f>VLOOKUP(AN5,'マスター (3)'!$B$3:$E$200,2,FALSE)</f>
        <v>七将</v>
      </c>
      <c r="AQ5" s="155" t="str">
        <f t="shared" si="2"/>
        <v>o</v>
      </c>
      <c r="AR5" s="155" t="str">
        <f>IF(AN5&lt;AK2*10,"エラー",IF(AN5&gt;AK2*10+9,"エラー","o"))</f>
        <v>o</v>
      </c>
      <c r="AU5" s="155" t="str">
        <f t="shared" si="9"/>
        <v>七将</v>
      </c>
      <c r="AV5" s="155" t="str">
        <f>AO5</f>
        <v>松岡ふらの</v>
      </c>
      <c r="AW5" s="120"/>
      <c r="AX5" s="120">
        <v>10</v>
      </c>
      <c r="AY5" s="155" t="str">
        <f t="shared" si="3"/>
        <v>関口　果穂</v>
      </c>
      <c r="AZ5" s="155" t="str">
        <f t="shared" si="3"/>
        <v>七将</v>
      </c>
      <c r="BB5" s="149"/>
      <c r="BD5" s="188" t="str">
        <f>VLOOKUP(BE5,'マスター (3)'!D:E,2,FALSE)</f>
        <v>徳島</v>
      </c>
      <c r="BE5" s="168" t="str">
        <f t="shared" si="14"/>
        <v>古川ひまわり</v>
      </c>
      <c r="BF5" s="155"/>
      <c r="BG5" s="155" t="str">
        <f t="shared" si="10"/>
        <v>筧　智恵理</v>
      </c>
      <c r="BH5" s="155"/>
      <c r="BI5" s="155" t="str">
        <f t="shared" si="11"/>
        <v>関口　果穂</v>
      </c>
      <c r="BJ5" s="155"/>
      <c r="BK5">
        <f t="shared" si="12"/>
        <v>1</v>
      </c>
      <c r="BM5" s="155" t="str">
        <f t="shared" si="13"/>
        <v/>
      </c>
      <c r="BN5" s="155" t="e">
        <f>VLOOKUP(BM5,'マスター (3)'!D:E,2,FALSE)</f>
        <v>#N/A</v>
      </c>
      <c r="BO5">
        <f>IF(BM5="",0,_xlfn.XLOOKUP(BM5,'マスター (3)'!$D$3:$D$168,'マスター (3)'!$B$3:$B$168,"",0,1))</f>
        <v>0</v>
      </c>
      <c r="BQ5" s="155" t="str">
        <v>岡本　大河</v>
      </c>
      <c r="BR5" s="155" t="str">
        <v>徳島</v>
      </c>
      <c r="BS5" s="155">
        <v>231</v>
      </c>
    </row>
    <row r="6" spans="1:71">
      <c r="A6" s="417"/>
      <c r="B6" s="417"/>
      <c r="C6" s="419"/>
      <c r="D6" s="153">
        <v>162</v>
      </c>
      <c r="E6" s="154" t="str">
        <f>VLOOKUP(D6,'マスター (3)'!$B$3:$E$200,3,FALSE)</f>
        <v>木脇　寧祐</v>
      </c>
      <c r="F6" s="154" t="str">
        <f>VLOOKUP(D6,'マスター (3)'!$B$3:$E$200,2,FALSE)</f>
        <v>副将</v>
      </c>
      <c r="G6" s="155" t="str">
        <f t="shared" si="5"/>
        <v>o</v>
      </c>
      <c r="H6" s="155" t="str">
        <f>IF(D6&lt;A2*10,"エラー",IF(D6&gt;A2*10+9,"エラー","o"))</f>
        <v>o</v>
      </c>
      <c r="K6" s="155" t="str">
        <f t="shared" si="6"/>
        <v>副将</v>
      </c>
      <c r="L6" s="155" t="str">
        <f>E6</f>
        <v>木脇　寧祐</v>
      </c>
      <c r="M6" s="120">
        <v>12</v>
      </c>
      <c r="N6" s="120"/>
      <c r="O6" s="155" t="str">
        <f t="shared" si="0"/>
        <v>折野　　葵</v>
      </c>
      <c r="P6" s="155" t="str">
        <f t="shared" si="0"/>
        <v>三将</v>
      </c>
      <c r="R6" s="143"/>
      <c r="S6" s="417"/>
      <c r="T6" s="417"/>
      <c r="U6" s="419"/>
      <c r="V6" s="153">
        <v>164</v>
      </c>
      <c r="W6" s="154" t="str">
        <f>VLOOKUP(V6,'マスター (3)'!$B$3:$E$200,3,FALSE)</f>
        <v>花澤　未桜</v>
      </c>
      <c r="X6" s="154" t="str">
        <f>VLOOKUP(V6,'マスター (3)'!$B$3:$E$200,2,FALSE)</f>
        <v>四将</v>
      </c>
      <c r="Y6" s="155" t="str">
        <f t="shared" si="7"/>
        <v>o</v>
      </c>
      <c r="Z6" s="155" t="str">
        <f>IF(V6&lt;S2*10,"エラー",IF(V6&gt;S2*10+9,"エラー","o"))</f>
        <v>o</v>
      </c>
      <c r="AC6" s="155" t="str">
        <f t="shared" si="8"/>
        <v>四将</v>
      </c>
      <c r="AD6" s="155" t="str">
        <f>W6</f>
        <v>花澤　未桜</v>
      </c>
      <c r="AE6" s="120">
        <v>7</v>
      </c>
      <c r="AF6" s="120"/>
      <c r="AG6" s="155" t="str">
        <f t="shared" si="1"/>
        <v>岡本　莉奈</v>
      </c>
      <c r="AH6" s="155" t="str">
        <f t="shared" si="1"/>
        <v>三将</v>
      </c>
      <c r="AJ6" s="146"/>
      <c r="AK6" s="417"/>
      <c r="AL6" s="417"/>
      <c r="AM6" s="419"/>
      <c r="AN6" s="153">
        <v>163</v>
      </c>
      <c r="AO6" s="154" t="str">
        <f>VLOOKUP(AN6,'マスター (3)'!$B$3:$E$200,3,FALSE)</f>
        <v>赤堀　はな</v>
      </c>
      <c r="AP6" s="154" t="str">
        <f>VLOOKUP(AN6,'マスター (3)'!$B$3:$E$200,2,FALSE)</f>
        <v>三将</v>
      </c>
      <c r="AQ6" s="155" t="str">
        <f t="shared" si="2"/>
        <v>o</v>
      </c>
      <c r="AR6" s="155" t="str">
        <f>IF(AN6&lt;AK2*10,"エラー",IF(AN6&gt;AK2*10+9,"エラー","o"))</f>
        <v>o</v>
      </c>
      <c r="AU6" s="155" t="str">
        <f t="shared" si="9"/>
        <v>三将</v>
      </c>
      <c r="AV6" s="155" t="str">
        <f>AO6</f>
        <v>赤堀　はな</v>
      </c>
      <c r="AW6" s="120"/>
      <c r="AX6" s="120">
        <v>5</v>
      </c>
      <c r="AY6" s="155" t="str">
        <f t="shared" si="3"/>
        <v>加藤　優和</v>
      </c>
      <c r="AZ6" s="155" t="str">
        <f t="shared" si="3"/>
        <v>六将</v>
      </c>
      <c r="BB6" s="149"/>
      <c r="BD6" s="188" t="str">
        <f>VLOOKUP(BE6,'マスター (3)'!D:E,2,FALSE)</f>
        <v>静岡</v>
      </c>
      <c r="BE6" s="168" t="str">
        <f t="shared" si="14"/>
        <v>木脇　寧祐</v>
      </c>
      <c r="BF6" s="155"/>
      <c r="BG6" s="155" t="str">
        <f t="shared" si="10"/>
        <v>花澤　未桜</v>
      </c>
      <c r="BH6" s="155"/>
      <c r="BI6" s="155" t="str">
        <f t="shared" si="11"/>
        <v>加藤　優和</v>
      </c>
      <c r="BJ6" s="155"/>
      <c r="BK6">
        <f t="shared" si="12"/>
        <v>2</v>
      </c>
      <c r="BM6" s="155" t="str">
        <f t="shared" si="13"/>
        <v/>
      </c>
      <c r="BN6" s="155" t="e">
        <f>VLOOKUP(BM6,'マスター (3)'!D:E,2,FALSE)</f>
        <v>#N/A</v>
      </c>
      <c r="BO6">
        <f>IF(BM6="",0,_xlfn.XLOOKUP(BM6,'マスター (3)'!$D$3:$D$168,'マスター (3)'!$B$3:$B$168,"",0,1))</f>
        <v>0</v>
      </c>
      <c r="BQ6" s="155" t="str">
        <v>出口　扶歩</v>
      </c>
      <c r="BR6" s="155" t="str">
        <v>奈良</v>
      </c>
      <c r="BS6" s="155">
        <v>221</v>
      </c>
    </row>
    <row r="7" spans="1:71">
      <c r="A7" s="417">
        <f>VLOOKUP(C7,'マスター (3)'!$K:$M,2,FALSE)</f>
        <v>23</v>
      </c>
      <c r="B7" s="417" t="str">
        <f>VLOOKUP(C7,'マスター (3)'!$K:$M,3,FALSE)</f>
        <v>徳島</v>
      </c>
      <c r="C7" s="420" t="s">
        <v>162</v>
      </c>
      <c r="D7" s="153">
        <v>237</v>
      </c>
      <c r="E7" s="155" t="str">
        <f>VLOOKUP(D7,'マスター (3)'!$B$3:$E$200,3,FALSE)</f>
        <v>益岡　夏希</v>
      </c>
      <c r="F7" s="155" t="str">
        <f>VLOOKUP(D7,'マスター (3)'!$B$3:$E$200,2,FALSE)</f>
        <v>七将</v>
      </c>
      <c r="G7" s="155" t="str">
        <f t="shared" si="5"/>
        <v>o</v>
      </c>
      <c r="H7" s="155" t="str">
        <f>IF(D7&lt;A7*10,"エラー",IF(D7&gt;A7*10+9,"エラー","o"))</f>
        <v>o</v>
      </c>
      <c r="R7" s="143"/>
      <c r="S7" s="417">
        <f>VLOOKUP(U7,'マスター (3)'!$K:$M,2,FALSE)</f>
        <v>13</v>
      </c>
      <c r="T7" s="417" t="str">
        <f>VLOOKUP(U7,'マスター (3)'!$K:$M,3,FALSE)</f>
        <v>富山</v>
      </c>
      <c r="U7" s="420" t="s">
        <v>336</v>
      </c>
      <c r="V7" s="153">
        <v>131</v>
      </c>
      <c r="W7" s="155" t="str">
        <f>VLOOKUP(V7,'マスター (3)'!$B$3:$E$200,3,FALSE)</f>
        <v>地田　彩星</v>
      </c>
      <c r="X7" s="155" t="str">
        <f>VLOOKUP(V7,'マスター (3)'!$B$3:$E$200,2,FALSE)</f>
        <v>主将</v>
      </c>
      <c r="Y7" s="155" t="str">
        <f t="shared" si="7"/>
        <v>o</v>
      </c>
      <c r="Z7" s="155" t="str">
        <f>IF(V7&lt;S7*10,"エラー",IF(V7&gt;S7*10+9,"エラー","o"))</f>
        <v>o</v>
      </c>
      <c r="AJ7" s="146"/>
      <c r="AK7" s="417">
        <f>VLOOKUP(AM7,'マスター (3)'!$K:$M,2,FALSE)</f>
        <v>9</v>
      </c>
      <c r="AL7" s="417" t="str">
        <f>VLOOKUP(AM7,'マスター (3)'!$K:$M,3,FALSE)</f>
        <v>東京</v>
      </c>
      <c r="AM7" s="420" t="s">
        <v>339</v>
      </c>
      <c r="AN7" s="153">
        <v>91</v>
      </c>
      <c r="AO7" s="155" t="str">
        <f>VLOOKUP(AN7,'マスター (3)'!$B$3:$E$200,3,FALSE)</f>
        <v>島田　弥愛</v>
      </c>
      <c r="AP7" s="155" t="str">
        <f>VLOOKUP(AN7,'マスター (3)'!$B$3:$E$200,2,FALSE)</f>
        <v>主将</v>
      </c>
      <c r="AQ7" s="155" t="str">
        <f t="shared" si="2"/>
        <v>o</v>
      </c>
      <c r="AR7" s="155" t="str">
        <f>IF(AN7&lt;AK7*10,"エラー",IF(AN7&gt;AK7*10+9,"エラー","o"))</f>
        <v>o</v>
      </c>
      <c r="BB7" s="149"/>
      <c r="BD7" s="188" t="e">
        <f>VLOOKUP(BE7,'マスター (3)'!D:E,2,FALSE)</f>
        <v>#N/A</v>
      </c>
      <c r="BE7" s="168" t="str">
        <f t="shared" si="14"/>
        <v/>
      </c>
      <c r="BF7" s="155"/>
      <c r="BG7" s="155" t="str">
        <f t="shared" si="10"/>
        <v/>
      </c>
      <c r="BH7" s="155"/>
      <c r="BI7" s="155" t="str">
        <f t="shared" si="11"/>
        <v/>
      </c>
      <c r="BJ7" s="155"/>
      <c r="BK7">
        <f t="shared" si="12"/>
        <v>6291264</v>
      </c>
      <c r="BM7" s="155" t="str">
        <f t="shared" si="13"/>
        <v/>
      </c>
      <c r="BN7" s="155" t="e">
        <f>VLOOKUP(BM7,'マスター (3)'!D:E,2,FALSE)</f>
        <v>#N/A</v>
      </c>
      <c r="BO7">
        <f>IF(BM7="",0,_xlfn.XLOOKUP(BM7,'マスター (3)'!$D$3:$D$168,'マスター (3)'!$B$3:$B$168,"",0,1))</f>
        <v>0</v>
      </c>
      <c r="BQ7" s="155" t="str">
        <v>中西　美緒</v>
      </c>
      <c r="BR7" s="155" t="str">
        <v>大阪</v>
      </c>
      <c r="BS7" s="155">
        <v>212</v>
      </c>
    </row>
    <row r="8" spans="1:71">
      <c r="A8" s="417"/>
      <c r="B8" s="417"/>
      <c r="C8" s="420"/>
      <c r="D8" s="153">
        <v>231</v>
      </c>
      <c r="E8" s="155" t="str">
        <f>VLOOKUP(D8,'マスター (3)'!$B$3:$E$200,3,FALSE)</f>
        <v>岡本　大河</v>
      </c>
      <c r="F8" s="155" t="str">
        <f>VLOOKUP(D8,'マスター (3)'!$B$3:$E$200,2,FALSE)</f>
        <v>主将</v>
      </c>
      <c r="G8" s="155" t="str">
        <f t="shared" si="5"/>
        <v>o</v>
      </c>
      <c r="H8" s="155" t="str">
        <f>IF(D8&lt;A7*10,"エラー",IF(D8&gt;A7*10+9,"エラー","o"))</f>
        <v>o</v>
      </c>
      <c r="R8" s="143"/>
      <c r="S8" s="417"/>
      <c r="T8" s="417"/>
      <c r="U8" s="420"/>
      <c r="V8" s="153">
        <v>132</v>
      </c>
      <c r="W8" s="155" t="str">
        <f>VLOOKUP(V8,'マスター (3)'!$B$3:$E$200,3,FALSE)</f>
        <v>櫻井　稔莉</v>
      </c>
      <c r="X8" s="155" t="str">
        <f>VLOOKUP(V8,'マスター (3)'!$B$3:$E$200,2,FALSE)</f>
        <v>副将</v>
      </c>
      <c r="Y8" s="155" t="str">
        <f t="shared" si="7"/>
        <v>o</v>
      </c>
      <c r="Z8" s="155" t="str">
        <f>IF(V8&lt;S7*10,"エラー",IF(V8&gt;S7*10+9,"エラー","o"))</f>
        <v>o</v>
      </c>
      <c r="AJ8" s="146"/>
      <c r="AK8" s="417"/>
      <c r="AL8" s="417"/>
      <c r="AM8" s="420"/>
      <c r="AN8" s="153">
        <v>92</v>
      </c>
      <c r="AO8" s="155" t="str">
        <f>VLOOKUP(AN8,'マスター (3)'!$B$3:$E$200,3,FALSE)</f>
        <v>伊藤　陽菜</v>
      </c>
      <c r="AP8" s="155" t="str">
        <f>VLOOKUP(AN8,'マスター (3)'!$B$3:$E$200,2,FALSE)</f>
        <v>副将</v>
      </c>
      <c r="AQ8" s="155" t="str">
        <f t="shared" si="2"/>
        <v>o</v>
      </c>
      <c r="AR8" s="155" t="str">
        <f>IF(AN8&lt;AK7*10,"エラー",IF(AN8&gt;AK7*10+9,"エラー","o"))</f>
        <v>o</v>
      </c>
      <c r="BB8" s="149"/>
      <c r="BD8" s="188" t="e">
        <f>VLOOKUP(BE8,'マスター (3)'!D:E,2,FALSE)</f>
        <v>#N/A</v>
      </c>
      <c r="BE8" s="168" t="str">
        <f t="shared" si="14"/>
        <v/>
      </c>
      <c r="BF8" s="155"/>
      <c r="BG8" s="155" t="str">
        <f t="shared" si="10"/>
        <v/>
      </c>
      <c r="BH8" s="155"/>
      <c r="BI8" s="155" t="str">
        <f t="shared" si="11"/>
        <v/>
      </c>
      <c r="BJ8" s="155"/>
      <c r="BK8">
        <f t="shared" si="12"/>
        <v>6291264</v>
      </c>
      <c r="BM8" s="155" t="str">
        <f t="shared" si="13"/>
        <v/>
      </c>
      <c r="BN8" s="155" t="e">
        <f>VLOOKUP(BM8,'マスター (3)'!D:E,2,FALSE)</f>
        <v>#N/A</v>
      </c>
      <c r="BO8">
        <f>IF(BM8="",0,_xlfn.XLOOKUP(BM8,'マスター (3)'!$D$3:$D$168,'マスター (3)'!$B$3:$B$168,"",0,1))</f>
        <v>0</v>
      </c>
      <c r="BQ8" s="155" t="str">
        <v>棚野　葵子</v>
      </c>
      <c r="BR8" s="155" t="str">
        <v>京都</v>
      </c>
      <c r="BS8" s="155">
        <v>202</v>
      </c>
    </row>
    <row r="9" spans="1:71">
      <c r="A9" s="417"/>
      <c r="B9" s="417"/>
      <c r="C9" s="420"/>
      <c r="D9" s="153">
        <v>234</v>
      </c>
      <c r="E9" s="155" t="str">
        <f>VLOOKUP(D9,'マスター (3)'!$B$3:$E$200,3,FALSE)</f>
        <v>西出　真子</v>
      </c>
      <c r="F9" s="155" t="str">
        <f>VLOOKUP(D9,'マスター (3)'!$B$3:$E$200,2,FALSE)</f>
        <v>四将</v>
      </c>
      <c r="G9" s="155" t="str">
        <f t="shared" si="5"/>
        <v>o</v>
      </c>
      <c r="H9" s="155" t="str">
        <f>IF(D9&lt;A7*10,"エラー",IF(D9&gt;A7*10+9,"エラー","o"))</f>
        <v>o</v>
      </c>
      <c r="R9" s="143"/>
      <c r="S9" s="417"/>
      <c r="T9" s="417"/>
      <c r="U9" s="420"/>
      <c r="V9" s="153">
        <v>134</v>
      </c>
      <c r="W9" s="155" t="str">
        <f>VLOOKUP(V9,'マスター (3)'!$B$3:$E$200,3,FALSE)</f>
        <v>櫻井　千尋</v>
      </c>
      <c r="X9" s="155" t="str">
        <f>VLOOKUP(V9,'マスター (3)'!$B$3:$E$200,2,FALSE)</f>
        <v>四将</v>
      </c>
      <c r="Y9" s="155" t="str">
        <f t="shared" si="7"/>
        <v>o</v>
      </c>
      <c r="Z9" s="155" t="str">
        <f>IF(V9&lt;S7*10,"エラー",IF(V9&gt;S7*10+9,"エラー","o"))</f>
        <v>o</v>
      </c>
      <c r="AJ9" s="146"/>
      <c r="AK9" s="417"/>
      <c r="AL9" s="417"/>
      <c r="AM9" s="420"/>
      <c r="AN9" s="153">
        <v>93</v>
      </c>
      <c r="AO9" s="155" t="str">
        <f>VLOOKUP(AN9,'マスター (3)'!$B$3:$E$200,3,FALSE)</f>
        <v>東村　千菜</v>
      </c>
      <c r="AP9" s="155" t="str">
        <f>VLOOKUP(AN9,'マスター (3)'!$B$3:$E$200,2,FALSE)</f>
        <v>三将</v>
      </c>
      <c r="AQ9" s="155" t="str">
        <f t="shared" si="2"/>
        <v>o</v>
      </c>
      <c r="AR9" s="155" t="str">
        <f>IF(AN9&lt;AK7*10,"エラー",IF(AN9&gt;AK7*10+9,"エラー","o"))</f>
        <v>o</v>
      </c>
      <c r="BB9" s="149"/>
      <c r="BD9" s="188" t="e">
        <f>VLOOKUP(BE9,'マスター (3)'!D:E,2,FALSE)</f>
        <v>#N/A</v>
      </c>
      <c r="BE9" s="168" t="str">
        <f t="shared" si="14"/>
        <v/>
      </c>
      <c r="BF9" s="155"/>
      <c r="BG9" s="155" t="str">
        <f t="shared" si="10"/>
        <v/>
      </c>
      <c r="BH9" s="155"/>
      <c r="BI9" s="155" t="str">
        <f t="shared" si="11"/>
        <v/>
      </c>
      <c r="BJ9" s="155"/>
      <c r="BK9">
        <f t="shared" si="12"/>
        <v>6291264</v>
      </c>
      <c r="BM9" s="155" t="str">
        <f t="shared" si="13"/>
        <v/>
      </c>
      <c r="BN9" s="155" t="e">
        <f>VLOOKUP(BM9,'マスター (3)'!D:E,2,FALSE)</f>
        <v>#N/A</v>
      </c>
      <c r="BO9">
        <f>IF(BM9="",0,_xlfn.XLOOKUP(BM9,'マスター (3)'!$D$3:$D$168,'マスター (3)'!$B$3:$B$168,"",0,1))</f>
        <v>0</v>
      </c>
      <c r="BQ9" s="155" t="str">
        <v>小山　愛葵</v>
      </c>
      <c r="BR9" s="155" t="str">
        <v>滋賀</v>
      </c>
      <c r="BS9" s="155">
        <v>193</v>
      </c>
    </row>
    <row r="10" spans="1:71">
      <c r="A10" s="417"/>
      <c r="B10" s="417"/>
      <c r="C10" s="420"/>
      <c r="D10" s="153">
        <v>232</v>
      </c>
      <c r="E10" s="155" t="str">
        <f>VLOOKUP(D10,'マスター (3)'!$B$3:$E$200,3,FALSE)</f>
        <v>古川ひまわり</v>
      </c>
      <c r="F10" s="155" t="str">
        <f>VLOOKUP(D10,'マスター (3)'!$B$3:$E$200,2,FALSE)</f>
        <v>副将</v>
      </c>
      <c r="G10" s="155" t="str">
        <f t="shared" si="5"/>
        <v>o</v>
      </c>
      <c r="H10" s="155" t="str">
        <f>IF(D10&lt;A7*10,"エラー",IF(D10&gt;A7*10+9,"エラー","o"))</f>
        <v>o</v>
      </c>
      <c r="R10" s="143"/>
      <c r="S10" s="417"/>
      <c r="T10" s="417"/>
      <c r="U10" s="420"/>
      <c r="V10" s="153">
        <v>136</v>
      </c>
      <c r="W10" s="155" t="str">
        <f>VLOOKUP(V10,'マスター (3)'!$B$3:$E$200,3,FALSE)</f>
        <v>窪田　琴乃</v>
      </c>
      <c r="X10" s="155" t="str">
        <f>VLOOKUP(V10,'マスター (3)'!$B$3:$E$200,2,FALSE)</f>
        <v>六将</v>
      </c>
      <c r="Y10" s="155" t="str">
        <f t="shared" si="7"/>
        <v>o</v>
      </c>
      <c r="Z10" s="155" t="str">
        <f>IF(V10&lt;S7*10,"エラー",IF(V10&gt;S7*10+9,"エラー","o"))</f>
        <v>o</v>
      </c>
      <c r="AJ10" s="146"/>
      <c r="AK10" s="417"/>
      <c r="AL10" s="417"/>
      <c r="AM10" s="420"/>
      <c r="AN10" s="153">
        <v>97</v>
      </c>
      <c r="AO10" s="155" t="str">
        <f>VLOOKUP(AN10,'マスター (3)'!$B$3:$E$200,3,FALSE)</f>
        <v>関口　果穂</v>
      </c>
      <c r="AP10" s="155" t="str">
        <f>VLOOKUP(AN10,'マスター (3)'!$B$3:$E$200,2,FALSE)</f>
        <v>七将</v>
      </c>
      <c r="AQ10" s="155" t="str">
        <f t="shared" si="2"/>
        <v>o</v>
      </c>
      <c r="AR10" s="155" t="str">
        <f>IF(AN10&lt;AK7*10,"エラー",IF(AN10&gt;AK7*10+9,"エラー","o"))</f>
        <v>o</v>
      </c>
      <c r="BB10" s="149"/>
      <c r="BD10" s="188" t="e">
        <f>VLOOKUP(BE10,'マスター (3)'!D:E,2,FALSE)</f>
        <v>#N/A</v>
      </c>
      <c r="BE10" s="168" t="str">
        <f t="shared" si="14"/>
        <v/>
      </c>
      <c r="BF10" s="155"/>
      <c r="BG10" s="155" t="str">
        <f t="shared" si="10"/>
        <v/>
      </c>
      <c r="BH10" s="155"/>
      <c r="BI10" s="155" t="str">
        <f t="shared" si="11"/>
        <v/>
      </c>
      <c r="BJ10" s="155"/>
      <c r="BK10">
        <f t="shared" si="12"/>
        <v>6291264</v>
      </c>
      <c r="BM10" s="155" t="str">
        <f t="shared" si="13"/>
        <v/>
      </c>
      <c r="BN10" s="155" t="e">
        <f>VLOOKUP(BM10,'マスター (3)'!D:E,2,FALSE)</f>
        <v>#N/A</v>
      </c>
      <c r="BO10">
        <f>IF(BM10="",0,_xlfn.XLOOKUP(BM10,'マスター (3)'!$D$3:$D$168,'マスター (3)'!$B$3:$B$168,"",0,1))</f>
        <v>0</v>
      </c>
      <c r="BQ10" s="155" t="str">
        <v>濱田　美怜</v>
      </c>
      <c r="BR10" s="155" t="str">
        <v>静岡</v>
      </c>
      <c r="BS10" s="155">
        <v>161</v>
      </c>
    </row>
    <row r="11" spans="1:71" ht="19" thickBot="1">
      <c r="A11" s="417"/>
      <c r="B11" s="417"/>
      <c r="C11" s="421"/>
      <c r="D11" s="153">
        <v>233</v>
      </c>
      <c r="E11" s="155" t="str">
        <f>VLOOKUP(D11,'マスター (3)'!$B$3:$E$200,3,FALSE)</f>
        <v>折野　　葵</v>
      </c>
      <c r="F11" s="155" t="str">
        <f>VLOOKUP(D11,'マスター (3)'!$B$3:$E$200,2,FALSE)</f>
        <v>三将</v>
      </c>
      <c r="G11" s="155" t="str">
        <f t="shared" si="5"/>
        <v>o</v>
      </c>
      <c r="H11" s="155" t="str">
        <f>IF(D11&lt;A7*10,"エラー",IF(D11&gt;A7*10+9,"エラー","o"))</f>
        <v>o</v>
      </c>
      <c r="K11" t="str">
        <f>B12</f>
        <v>富山</v>
      </c>
      <c r="O11" t="str">
        <f>B17</f>
        <v>東京</v>
      </c>
      <c r="R11" s="143"/>
      <c r="S11" s="417"/>
      <c r="T11" s="417"/>
      <c r="U11" s="421"/>
      <c r="V11" s="153">
        <v>133</v>
      </c>
      <c r="W11" s="155" t="str">
        <f>VLOOKUP(V11,'マスター (3)'!$B$3:$E$200,3,FALSE)</f>
        <v>岡本　莉奈</v>
      </c>
      <c r="X11" s="155" t="str">
        <f>VLOOKUP(V11,'マスター (3)'!$B$3:$E$200,2,FALSE)</f>
        <v>三将</v>
      </c>
      <c r="Y11" s="155" t="str">
        <f t="shared" si="7"/>
        <v>o</v>
      </c>
      <c r="Z11" s="155" t="str">
        <f>IF(V11&lt;S7*10,"エラー",IF(V11&gt;S7*10+9,"エラー","o"))</f>
        <v>o</v>
      </c>
      <c r="AC11" t="str">
        <f>T12</f>
        <v>徳島</v>
      </c>
      <c r="AG11" t="str">
        <f>T17</f>
        <v>東京</v>
      </c>
      <c r="AJ11" s="146"/>
      <c r="AK11" s="417"/>
      <c r="AL11" s="417"/>
      <c r="AM11" s="421"/>
      <c r="AN11" s="153">
        <v>96</v>
      </c>
      <c r="AO11" s="155" t="str">
        <f>VLOOKUP(AN11,'マスター (3)'!$B$3:$E$200,3,FALSE)</f>
        <v>加藤　優和</v>
      </c>
      <c r="AP11" s="155" t="str">
        <f>VLOOKUP(AN11,'マスター (3)'!$B$3:$E$200,2,FALSE)</f>
        <v>六将</v>
      </c>
      <c r="AQ11" s="155" t="str">
        <f t="shared" si="2"/>
        <v>o</v>
      </c>
      <c r="AR11" s="155" t="str">
        <f>IF(AN11&lt;AK7*10,"エラー",IF(AN11&gt;AK7*10+9,"エラー","o"))</f>
        <v>o</v>
      </c>
      <c r="AU11" t="str">
        <f>AL12</f>
        <v>徳島</v>
      </c>
      <c r="AY11" t="str">
        <f>AL17</f>
        <v>富山</v>
      </c>
      <c r="BB11" s="149"/>
      <c r="BD11" s="188" t="e">
        <f>VLOOKUP(BE11,'マスター (3)'!D:E,2,FALSE)</f>
        <v>#N/A</v>
      </c>
      <c r="BE11" s="168" t="str">
        <f t="shared" si="14"/>
        <v/>
      </c>
      <c r="BF11" s="155"/>
      <c r="BG11" s="155" t="str">
        <f t="shared" si="10"/>
        <v/>
      </c>
      <c r="BH11" s="155"/>
      <c r="BI11" s="155" t="str">
        <f t="shared" si="11"/>
        <v/>
      </c>
      <c r="BJ11" s="155"/>
      <c r="BK11">
        <f t="shared" si="12"/>
        <v>6291264</v>
      </c>
      <c r="BM11" s="155" t="str">
        <f t="shared" si="13"/>
        <v/>
      </c>
      <c r="BN11" s="155" t="e">
        <f>VLOOKUP(BM11,'マスター (3)'!D:E,2,FALSE)</f>
        <v>#N/A</v>
      </c>
      <c r="BO11">
        <f>IF(BM11="",0,_xlfn.XLOOKUP(BM11,'マスター (3)'!$D$3:$D$168,'マスター (3)'!$B$3:$B$168,"",0,1))</f>
        <v>0</v>
      </c>
      <c r="BQ11" s="155" t="str">
        <v>竹内　　諒</v>
      </c>
      <c r="BR11" s="155" t="str">
        <v>福井</v>
      </c>
      <c r="BS11" s="155">
        <v>154</v>
      </c>
    </row>
    <row r="12" spans="1:71">
      <c r="A12" s="417">
        <f>VLOOKUP(C12,'マスター (3)'!$K:$M,2,FALSE)</f>
        <v>13</v>
      </c>
      <c r="B12" s="417" t="str">
        <f>VLOOKUP(C12,'マスター (3)'!$K:$M,3,FALSE)</f>
        <v>富山</v>
      </c>
      <c r="C12" s="418" t="s">
        <v>336</v>
      </c>
      <c r="D12" s="153">
        <v>136</v>
      </c>
      <c r="E12" s="154" t="str">
        <f>VLOOKUP(D12,'マスター (3)'!$B$3:$E$200,3,FALSE)</f>
        <v>窪田　琴乃</v>
      </c>
      <c r="F12" s="154" t="str">
        <f>VLOOKUP(D12,'マスター (3)'!$B$3:$E$200,2,FALSE)</f>
        <v>六将</v>
      </c>
      <c r="G12" s="155" t="str">
        <f t="shared" si="5"/>
        <v>o</v>
      </c>
      <c r="H12" s="155" t="str">
        <f>IF(D12&lt;A12*10,"エラー",IF(D12&gt;A12*10+9,"エラー","o"))</f>
        <v>o</v>
      </c>
      <c r="K12" s="155" t="str">
        <f>F12</f>
        <v>六将</v>
      </c>
      <c r="L12" s="155" t="str">
        <f>E12</f>
        <v>窪田　琴乃</v>
      </c>
      <c r="M12" s="120"/>
      <c r="N12" s="120">
        <v>15</v>
      </c>
      <c r="O12" s="155" t="str">
        <f t="shared" ref="O12:P16" si="15">E17</f>
        <v>髙橋　芽生</v>
      </c>
      <c r="P12" s="155" t="str">
        <f t="shared" si="15"/>
        <v>五将</v>
      </c>
      <c r="R12" s="143"/>
      <c r="S12" s="417">
        <f>VLOOKUP(U12,'マスター (3)'!$K:$M,2,FALSE)</f>
        <v>23</v>
      </c>
      <c r="T12" s="417" t="str">
        <f>VLOOKUP(U12,'マスター (3)'!$K:$M,3,FALSE)</f>
        <v>徳島</v>
      </c>
      <c r="U12" s="418" t="s">
        <v>162</v>
      </c>
      <c r="V12" s="153">
        <v>233</v>
      </c>
      <c r="W12" s="154" t="str">
        <f>VLOOKUP(V12,'マスター (3)'!$B$3:$E$200,3,FALSE)</f>
        <v>折野　　葵</v>
      </c>
      <c r="X12" s="154" t="str">
        <f>VLOOKUP(V12,'マスター (3)'!$B$3:$E$200,2,FALSE)</f>
        <v>三将</v>
      </c>
      <c r="Y12" s="155" t="str">
        <f t="shared" si="7"/>
        <v>o</v>
      </c>
      <c r="Z12" s="155" t="str">
        <f>IF(V12&lt;S12*10,"エラー",IF(V12&gt;S12*10+9,"エラー","o"))</f>
        <v>o</v>
      </c>
      <c r="AC12" s="155" t="str">
        <f>X12</f>
        <v>三将</v>
      </c>
      <c r="AD12" s="155" t="str">
        <f>W12</f>
        <v>折野　　葵</v>
      </c>
      <c r="AE12" s="120"/>
      <c r="AF12" s="120">
        <v>12</v>
      </c>
      <c r="AG12" s="155" t="str">
        <f t="shared" ref="AG12:AH16" si="16">W17</f>
        <v>関口　果穂</v>
      </c>
      <c r="AH12" s="155" t="str">
        <f t="shared" si="16"/>
        <v>七将</v>
      </c>
      <c r="AJ12" s="146"/>
      <c r="AK12" s="417">
        <f>VLOOKUP(AM12,'マスター (3)'!$K:$M,2,FALSE)</f>
        <v>23</v>
      </c>
      <c r="AL12" s="417" t="str">
        <f>VLOOKUP(AM12,'マスター (3)'!$K:$M,3,FALSE)</f>
        <v>徳島</v>
      </c>
      <c r="AM12" s="418" t="s">
        <v>162</v>
      </c>
      <c r="AN12" s="153">
        <v>235</v>
      </c>
      <c r="AO12" s="154" t="str">
        <f>VLOOKUP(AN12,'マスター (3)'!$B$3:$E$200,3,FALSE)</f>
        <v>山口　凛奈</v>
      </c>
      <c r="AP12" s="154" t="str">
        <f>VLOOKUP(AN12,'マスター (3)'!$B$3:$E$200,2,FALSE)</f>
        <v>五将</v>
      </c>
      <c r="AQ12" s="155" t="str">
        <f t="shared" si="2"/>
        <v>o</v>
      </c>
      <c r="AR12" s="155" t="str">
        <f>IF(AN12&lt;AK12*10,"エラー",IF(AN12&gt;AK12*10+9,"エラー","o"))</f>
        <v>o</v>
      </c>
      <c r="AU12" s="155" t="str">
        <f>AP12</f>
        <v>五将</v>
      </c>
      <c r="AV12" s="155" t="str">
        <f>AO12</f>
        <v>山口　凛奈</v>
      </c>
      <c r="AW12" s="120"/>
      <c r="AX12" s="120">
        <v>5</v>
      </c>
      <c r="AY12" s="155" t="str">
        <f t="shared" ref="AY12:AZ16" si="17">AO17</f>
        <v>櫻井　千尋</v>
      </c>
      <c r="AZ12" s="155" t="str">
        <f t="shared" si="17"/>
        <v>四将</v>
      </c>
      <c r="BB12" s="149"/>
      <c r="BD12" s="188" t="str">
        <f>VLOOKUP(BE12,'マスター (3)'!D:E,2,FALSE)</f>
        <v>東京</v>
      </c>
      <c r="BE12" s="168" t="str">
        <f t="shared" si="14"/>
        <v>髙橋　芽生</v>
      </c>
      <c r="BF12" s="155"/>
      <c r="BG12" s="155" t="str">
        <f t="shared" si="10"/>
        <v>関口　果穂</v>
      </c>
      <c r="BH12" s="155"/>
      <c r="BI12" s="155" t="str">
        <f t="shared" si="11"/>
        <v>櫻井　千尋</v>
      </c>
      <c r="BJ12" s="155"/>
      <c r="BK12">
        <f t="shared" si="12"/>
        <v>1</v>
      </c>
      <c r="BM12" s="155" t="str">
        <f t="shared" si="13"/>
        <v/>
      </c>
      <c r="BN12" s="155" t="e">
        <f>VLOOKUP(BM12,'マスター (3)'!D:E,2,FALSE)</f>
        <v>#N/A</v>
      </c>
      <c r="BO12">
        <f>IF(BM12="",0,_xlfn.XLOOKUP(BM12,'マスター (3)'!$D$3:$D$168,'マスター (3)'!$B$3:$B$168,"",0,1))</f>
        <v>0</v>
      </c>
      <c r="BQ12" s="155" t="str">
        <v>杉谷陽香里</v>
      </c>
      <c r="BR12" s="155" t="str">
        <v>福井</v>
      </c>
      <c r="BS12" s="155">
        <v>152</v>
      </c>
    </row>
    <row r="13" spans="1:71">
      <c r="A13" s="417"/>
      <c r="B13" s="417"/>
      <c r="C13" s="419"/>
      <c r="D13" s="153">
        <v>135</v>
      </c>
      <c r="E13" s="154" t="str">
        <f>VLOOKUP(D13,'マスター (3)'!$B$3:$E$200,3,FALSE)</f>
        <v>吉川　朔功</v>
      </c>
      <c r="F13" s="154" t="str">
        <f>VLOOKUP(D13,'マスター (3)'!$B$3:$E$200,2,FALSE)</f>
        <v>五将</v>
      </c>
      <c r="G13" s="155" t="str">
        <f t="shared" si="5"/>
        <v>o</v>
      </c>
      <c r="H13" s="155" t="str">
        <f>IF(D13&lt;A12*10,"エラー",IF(D13&gt;A12*10+9,"エラー","o"))</f>
        <v>o</v>
      </c>
      <c r="K13" s="155" t="str">
        <f t="shared" ref="K13:K16" si="18">F13</f>
        <v>五将</v>
      </c>
      <c r="L13" s="155" t="str">
        <f>E13</f>
        <v>吉川　朔功</v>
      </c>
      <c r="M13" s="120"/>
      <c r="N13" s="120">
        <v>23</v>
      </c>
      <c r="O13" s="155" t="str">
        <f t="shared" si="15"/>
        <v>伊藤　陽菜</v>
      </c>
      <c r="P13" s="155" t="str">
        <f t="shared" si="15"/>
        <v>副将</v>
      </c>
      <c r="R13" s="143"/>
      <c r="S13" s="417"/>
      <c r="T13" s="417"/>
      <c r="U13" s="419"/>
      <c r="V13" s="153">
        <v>232</v>
      </c>
      <c r="W13" s="154" t="str">
        <f>VLOOKUP(V13,'マスター (3)'!$B$3:$E$200,3,FALSE)</f>
        <v>古川ひまわり</v>
      </c>
      <c r="X13" s="154" t="str">
        <f>VLOOKUP(V13,'マスター (3)'!$B$3:$E$200,2,FALSE)</f>
        <v>副将</v>
      </c>
      <c r="Y13" s="155" t="str">
        <f t="shared" si="7"/>
        <v>o</v>
      </c>
      <c r="Z13" s="155" t="str">
        <f>IF(V13&lt;S12*10,"エラー",IF(V13&gt;S12*10+9,"エラー","o"))</f>
        <v>o</v>
      </c>
      <c r="AC13" s="155" t="str">
        <f t="shared" ref="AC13:AC16" si="19">X13</f>
        <v>副将</v>
      </c>
      <c r="AD13" s="155" t="str">
        <f>W13</f>
        <v>古川ひまわり</v>
      </c>
      <c r="AE13" s="120"/>
      <c r="AF13" s="120">
        <v>9</v>
      </c>
      <c r="AG13" s="155" t="str">
        <f t="shared" si="16"/>
        <v>島田　弥愛</v>
      </c>
      <c r="AH13" s="155" t="str">
        <f t="shared" si="16"/>
        <v>主将</v>
      </c>
      <c r="AJ13" s="146"/>
      <c r="AK13" s="417"/>
      <c r="AL13" s="417"/>
      <c r="AM13" s="419"/>
      <c r="AN13" s="153">
        <v>236</v>
      </c>
      <c r="AO13" s="154" t="str">
        <f>VLOOKUP(AN13,'マスター (3)'!$B$3:$E$200,3,FALSE)</f>
        <v>岡　　千景</v>
      </c>
      <c r="AP13" s="154" t="str">
        <f>VLOOKUP(AN13,'マスター (3)'!$B$3:$E$200,2,FALSE)</f>
        <v>六将</v>
      </c>
      <c r="AQ13" s="155" t="str">
        <f t="shared" si="2"/>
        <v>o</v>
      </c>
      <c r="AR13" s="155" t="str">
        <f>IF(AN13&lt;AK12*10,"エラー",IF(AN13&gt;AK12*10+9,"エラー","o"))</f>
        <v>o</v>
      </c>
      <c r="AU13" s="155" t="str">
        <f t="shared" ref="AU13:AU16" si="20">AP13</f>
        <v>六将</v>
      </c>
      <c r="AV13" s="155" t="str">
        <f>AO13</f>
        <v>岡　　千景</v>
      </c>
      <c r="AW13" s="120">
        <v>6</v>
      </c>
      <c r="AX13" s="120"/>
      <c r="AY13" s="189" t="str">
        <f t="shared" si="17"/>
        <v>岡本　莉奈</v>
      </c>
      <c r="AZ13" s="189" t="str">
        <f t="shared" si="17"/>
        <v>三将</v>
      </c>
      <c r="BB13" s="149"/>
      <c r="BD13" s="188" t="str">
        <f>VLOOKUP(BE13,'マスター (3)'!D:E,2,FALSE)</f>
        <v>東京</v>
      </c>
      <c r="BE13" s="168" t="str">
        <f t="shared" si="14"/>
        <v>伊藤　陽菜</v>
      </c>
      <c r="BF13" s="155"/>
      <c r="BG13" s="155" t="str">
        <f t="shared" si="10"/>
        <v>島田　弥愛</v>
      </c>
      <c r="BH13" s="155"/>
      <c r="BI13" s="155" t="str">
        <f t="shared" si="11"/>
        <v>岡　　千景</v>
      </c>
      <c r="BJ13" s="155"/>
      <c r="BK13">
        <f t="shared" si="12"/>
        <v>3</v>
      </c>
      <c r="BM13" s="155" t="str">
        <f t="shared" si="13"/>
        <v>伊藤　陽菜</v>
      </c>
      <c r="BN13" s="155" t="str">
        <f>VLOOKUP(BM13,'マスター (3)'!D:E,2,FALSE)</f>
        <v>東京</v>
      </c>
      <c r="BO13">
        <f>IF(BM13="",0,_xlfn.XLOOKUP(BM13,'マスター (3)'!$D$3:$D$168,'マスター (3)'!$B$3:$B$168,"",0,1))</f>
        <v>92</v>
      </c>
      <c r="BQ13" s="155" t="str">
        <v>杉谷優里瑛</v>
      </c>
      <c r="BR13" s="155" t="str">
        <v>福井</v>
      </c>
      <c r="BS13" s="155">
        <v>151</v>
      </c>
    </row>
    <row r="14" spans="1:71">
      <c r="A14" s="417"/>
      <c r="B14" s="417"/>
      <c r="C14" s="419"/>
      <c r="D14" s="153">
        <v>132</v>
      </c>
      <c r="E14" s="154" t="str">
        <f>VLOOKUP(D14,'マスター (3)'!$B$3:$E$200,3,FALSE)</f>
        <v>櫻井　稔莉</v>
      </c>
      <c r="F14" s="154" t="str">
        <f>VLOOKUP(D14,'マスター (3)'!$B$3:$E$200,2,FALSE)</f>
        <v>副将</v>
      </c>
      <c r="G14" s="155" t="str">
        <f t="shared" si="5"/>
        <v>o</v>
      </c>
      <c r="H14" s="155" t="str">
        <f>IF(D14&lt;A12*10,"エラー",IF(D14&gt;A12*10+9,"エラー","o"))</f>
        <v>o</v>
      </c>
      <c r="K14" s="155" t="str">
        <f t="shared" si="18"/>
        <v>副将</v>
      </c>
      <c r="L14" s="155" t="str">
        <f>E14</f>
        <v>櫻井　稔莉</v>
      </c>
      <c r="M14" s="120"/>
      <c r="N14" s="120">
        <v>17</v>
      </c>
      <c r="O14" s="155" t="str">
        <f t="shared" si="15"/>
        <v>島田　弥愛</v>
      </c>
      <c r="P14" s="155" t="str">
        <f t="shared" si="15"/>
        <v>主将</v>
      </c>
      <c r="R14" s="143"/>
      <c r="S14" s="417"/>
      <c r="T14" s="417"/>
      <c r="U14" s="419"/>
      <c r="V14" s="153">
        <v>235</v>
      </c>
      <c r="W14" s="154" t="str">
        <f>VLOOKUP(V14,'マスター (3)'!$B$3:$E$200,3,FALSE)</f>
        <v>山口　凛奈</v>
      </c>
      <c r="X14" s="154" t="str">
        <f>VLOOKUP(V14,'マスター (3)'!$B$3:$E$200,2,FALSE)</f>
        <v>五将</v>
      </c>
      <c r="Y14" s="155" t="str">
        <f t="shared" si="7"/>
        <v>o</v>
      </c>
      <c r="Z14" s="155" t="str">
        <f>IF(V14&lt;S12*10,"エラー",IF(V14&gt;S12*10+9,"エラー","o"))</f>
        <v>o</v>
      </c>
      <c r="AC14" s="155" t="str">
        <f t="shared" si="19"/>
        <v>五将</v>
      </c>
      <c r="AD14" s="155" t="str">
        <f>W14</f>
        <v>山口　凛奈</v>
      </c>
      <c r="AE14" s="120">
        <v>2</v>
      </c>
      <c r="AF14" s="120"/>
      <c r="AG14" s="155" t="str">
        <f t="shared" si="16"/>
        <v>東村　千菜</v>
      </c>
      <c r="AH14" s="155" t="str">
        <f t="shared" si="16"/>
        <v>三将</v>
      </c>
      <c r="AJ14" s="146"/>
      <c r="AK14" s="417"/>
      <c r="AL14" s="417"/>
      <c r="AM14" s="419"/>
      <c r="AN14" s="153">
        <v>231</v>
      </c>
      <c r="AO14" s="154" t="str">
        <f>VLOOKUP(AN14,'マスター (3)'!$B$3:$E$200,3,FALSE)</f>
        <v>岡本　大河</v>
      </c>
      <c r="AP14" s="154" t="str">
        <f>VLOOKUP(AN14,'マスター (3)'!$B$3:$E$200,2,FALSE)</f>
        <v>主将</v>
      </c>
      <c r="AQ14" s="155" t="str">
        <f t="shared" si="2"/>
        <v>o</v>
      </c>
      <c r="AR14" s="155" t="str">
        <f>IF(AN14&lt;AK12*10,"エラー",IF(AN14&gt;AK12*10+9,"エラー","o"))</f>
        <v>o</v>
      </c>
      <c r="AU14" s="155" t="str">
        <f t="shared" si="20"/>
        <v>主将</v>
      </c>
      <c r="AV14" s="155" t="str">
        <f>AO14</f>
        <v>岡本　大河</v>
      </c>
      <c r="AW14" s="120">
        <v>19</v>
      </c>
      <c r="AX14" s="120"/>
      <c r="AY14" s="155" t="str">
        <f t="shared" si="17"/>
        <v>吉川　朔功</v>
      </c>
      <c r="AZ14" s="155" t="str">
        <f t="shared" si="17"/>
        <v>五将</v>
      </c>
      <c r="BB14" s="149"/>
      <c r="BD14" s="188" t="str">
        <f>VLOOKUP(BE14,'マスター (3)'!D:E,2,FALSE)</f>
        <v>東京</v>
      </c>
      <c r="BE14" s="168" t="str">
        <f t="shared" si="14"/>
        <v>島田　弥愛</v>
      </c>
      <c r="BF14" s="155"/>
      <c r="BG14" s="155" t="str">
        <f t="shared" si="10"/>
        <v>山口　凛奈</v>
      </c>
      <c r="BH14" s="155"/>
      <c r="BI14" s="155" t="str">
        <f t="shared" si="11"/>
        <v>岡本　大河</v>
      </c>
      <c r="BJ14" s="155"/>
      <c r="BK14">
        <f t="shared" si="12"/>
        <v>3</v>
      </c>
      <c r="BM14" s="155" t="str">
        <f t="shared" si="13"/>
        <v>島田　弥愛</v>
      </c>
      <c r="BN14" s="155" t="str">
        <f>VLOOKUP(BM14,'マスター (3)'!D:E,2,FALSE)</f>
        <v>東京</v>
      </c>
      <c r="BO14">
        <f>IF(BM14="",0,_xlfn.XLOOKUP(BM14,'マスター (3)'!$D$3:$D$168,'マスター (3)'!$B$3:$B$168,"",0,1))</f>
        <v>91</v>
      </c>
      <c r="BQ14" s="155" t="str">
        <v>西村　優杏</v>
      </c>
      <c r="BR14" s="155" t="str">
        <v>石川</v>
      </c>
      <c r="BS14" s="155">
        <v>143</v>
      </c>
    </row>
    <row r="15" spans="1:71">
      <c r="A15" s="417"/>
      <c r="B15" s="417"/>
      <c r="C15" s="419"/>
      <c r="D15" s="153">
        <v>133</v>
      </c>
      <c r="E15" s="154" t="str">
        <f>VLOOKUP(D15,'マスター (3)'!$B$3:$E$200,3,FALSE)</f>
        <v>岡本　莉奈</v>
      </c>
      <c r="F15" s="154" t="str">
        <f>VLOOKUP(D15,'マスター (3)'!$B$3:$E$200,2,FALSE)</f>
        <v>三将</v>
      </c>
      <c r="G15" s="155" t="str">
        <f t="shared" si="5"/>
        <v>o</v>
      </c>
      <c r="H15" s="155" t="str">
        <f>IF(D15&lt;A12*10,"エラー",IF(D15&gt;A12*10+9,"エラー","o"))</f>
        <v>o</v>
      </c>
      <c r="K15" s="155" t="str">
        <f t="shared" si="18"/>
        <v>三将</v>
      </c>
      <c r="L15" s="155" t="str">
        <f>E15</f>
        <v>岡本　莉奈</v>
      </c>
      <c r="M15" s="120"/>
      <c r="N15" s="120">
        <v>20</v>
      </c>
      <c r="O15" s="155" t="str">
        <f t="shared" si="15"/>
        <v>東村　千菜</v>
      </c>
      <c r="P15" s="155" t="str">
        <f t="shared" si="15"/>
        <v>三将</v>
      </c>
      <c r="R15" s="143"/>
      <c r="S15" s="417"/>
      <c r="T15" s="417"/>
      <c r="U15" s="419"/>
      <c r="V15" s="153">
        <v>234</v>
      </c>
      <c r="W15" s="154" t="str">
        <f>VLOOKUP(V15,'マスター (3)'!$B$3:$E$200,3,FALSE)</f>
        <v>西出　真子</v>
      </c>
      <c r="X15" s="154" t="str">
        <f>VLOOKUP(V15,'マスター (3)'!$B$3:$E$200,2,FALSE)</f>
        <v>四将</v>
      </c>
      <c r="Y15" s="155" t="str">
        <f t="shared" si="7"/>
        <v>o</v>
      </c>
      <c r="Z15" s="155" t="str">
        <f>IF(V15&lt;S12*10,"エラー",IF(V15&gt;S12*10+9,"エラー","o"))</f>
        <v>o</v>
      </c>
      <c r="AC15" s="155" t="str">
        <f t="shared" si="19"/>
        <v>四将</v>
      </c>
      <c r="AD15" s="155" t="str">
        <f>W15</f>
        <v>西出　真子</v>
      </c>
      <c r="AE15" s="120"/>
      <c r="AF15" s="120">
        <v>2</v>
      </c>
      <c r="AG15" s="155" t="str">
        <f t="shared" si="16"/>
        <v>伊藤　陽菜</v>
      </c>
      <c r="AH15" s="155" t="str">
        <f t="shared" si="16"/>
        <v>副将</v>
      </c>
      <c r="AJ15" s="146"/>
      <c r="AK15" s="417"/>
      <c r="AL15" s="417"/>
      <c r="AM15" s="419"/>
      <c r="AN15" s="153">
        <v>237</v>
      </c>
      <c r="AO15" s="154" t="str">
        <f>VLOOKUP(AN15,'マスター (3)'!$B$3:$E$200,3,FALSE)</f>
        <v>益岡　夏希</v>
      </c>
      <c r="AP15" s="154" t="str">
        <f>VLOOKUP(AN15,'マスター (3)'!$B$3:$E$200,2,FALSE)</f>
        <v>七将</v>
      </c>
      <c r="AQ15" s="155" t="str">
        <f t="shared" si="2"/>
        <v>o</v>
      </c>
      <c r="AR15" s="155" t="str">
        <f>IF(AN15&lt;AK12*10,"エラー",IF(AN15&gt;AK12*10+9,"エラー","o"))</f>
        <v>o</v>
      </c>
      <c r="AU15" s="155" t="str">
        <f t="shared" si="20"/>
        <v>七将</v>
      </c>
      <c r="AV15" s="155" t="str">
        <f>AO15</f>
        <v>益岡　夏希</v>
      </c>
      <c r="AW15" s="120">
        <v>14</v>
      </c>
      <c r="AX15" s="120"/>
      <c r="AY15" s="155" t="str">
        <f t="shared" si="17"/>
        <v>櫻井　稔莉</v>
      </c>
      <c r="AZ15" s="155" t="str">
        <f t="shared" si="17"/>
        <v>副将</v>
      </c>
      <c r="BB15" s="149"/>
      <c r="BD15" s="188" t="str">
        <f>VLOOKUP(BE15,'マスター (3)'!D:E,2,FALSE)</f>
        <v>東京</v>
      </c>
      <c r="BE15" s="168" t="str">
        <f t="shared" si="14"/>
        <v>東村　千菜</v>
      </c>
      <c r="BF15" s="155"/>
      <c r="BG15" s="155" t="str">
        <f t="shared" si="10"/>
        <v>伊藤　陽菜</v>
      </c>
      <c r="BH15" s="155"/>
      <c r="BI15" s="155" t="str">
        <f t="shared" si="11"/>
        <v>益岡　夏希</v>
      </c>
      <c r="BJ15" s="155"/>
      <c r="BK15">
        <f t="shared" si="12"/>
        <v>1</v>
      </c>
      <c r="BM15" s="155" t="str">
        <f t="shared" si="13"/>
        <v/>
      </c>
      <c r="BN15" s="155" t="e">
        <f>VLOOKUP(BM15,'マスター (3)'!D:E,2,FALSE)</f>
        <v>#N/A</v>
      </c>
      <c r="BO15">
        <f>IF(BM15="",0,_xlfn.XLOOKUP(BM15,'マスター (3)'!$D$3:$D$168,'マスター (3)'!$B$3:$B$168,"",0,1))</f>
        <v>0</v>
      </c>
      <c r="BQ15" s="155" t="str">
        <v>石丸　柑奈</v>
      </c>
      <c r="BR15" s="155" t="str">
        <v>石川</v>
      </c>
      <c r="BS15" s="155">
        <v>141</v>
      </c>
    </row>
    <row r="16" spans="1:71">
      <c r="A16" s="417"/>
      <c r="B16" s="417"/>
      <c r="C16" s="419"/>
      <c r="D16" s="153">
        <v>131</v>
      </c>
      <c r="E16" s="154" t="str">
        <f>VLOOKUP(D16,'マスター (3)'!$B$3:$E$200,3,FALSE)</f>
        <v>地田　彩星</v>
      </c>
      <c r="F16" s="154" t="str">
        <f>VLOOKUP(D16,'マスター (3)'!$B$3:$E$200,2,FALSE)</f>
        <v>主将</v>
      </c>
      <c r="G16" s="155" t="str">
        <f t="shared" si="5"/>
        <v>o</v>
      </c>
      <c r="H16" s="155" t="str">
        <f>IF(D16&lt;A12*10,"エラー",IF(D16&gt;A12*10+9,"エラー","o"))</f>
        <v>o</v>
      </c>
      <c r="K16" s="155" t="str">
        <f t="shared" si="18"/>
        <v>主将</v>
      </c>
      <c r="L16" s="155" t="str">
        <f>E16</f>
        <v>地田　彩星</v>
      </c>
      <c r="M16" s="120"/>
      <c r="N16" s="120">
        <v>17</v>
      </c>
      <c r="O16" s="155" t="str">
        <f t="shared" si="15"/>
        <v>加藤　優和</v>
      </c>
      <c r="P16" s="155" t="str">
        <f t="shared" si="15"/>
        <v>六将</v>
      </c>
      <c r="R16" s="143"/>
      <c r="S16" s="417"/>
      <c r="T16" s="417"/>
      <c r="U16" s="419"/>
      <c r="V16" s="153">
        <v>231</v>
      </c>
      <c r="W16" s="154" t="str">
        <f>VLOOKUP(V16,'マスター (3)'!$B$3:$E$200,3,FALSE)</f>
        <v>岡本　大河</v>
      </c>
      <c r="X16" s="154" t="str">
        <f>VLOOKUP(V16,'マスター (3)'!$B$3:$E$200,2,FALSE)</f>
        <v>主将</v>
      </c>
      <c r="Y16" s="155" t="str">
        <f t="shared" si="7"/>
        <v>o</v>
      </c>
      <c r="Z16" s="155" t="str">
        <f>IF(V16&lt;S12*10,"エラー",IF(V16&gt;S12*10+9,"エラー","o"))</f>
        <v>o</v>
      </c>
      <c r="AC16" s="155" t="str">
        <f t="shared" si="19"/>
        <v>主将</v>
      </c>
      <c r="AD16" s="155" t="str">
        <f>W16</f>
        <v>岡本　大河</v>
      </c>
      <c r="AE16" s="120">
        <v>11</v>
      </c>
      <c r="AF16" s="120"/>
      <c r="AG16" s="155" t="str">
        <f t="shared" si="16"/>
        <v>阿多　幸乃</v>
      </c>
      <c r="AH16" s="155" t="str">
        <f t="shared" si="16"/>
        <v>四将</v>
      </c>
      <c r="AJ16" s="146"/>
      <c r="AK16" s="417"/>
      <c r="AL16" s="417"/>
      <c r="AM16" s="419"/>
      <c r="AN16" s="153">
        <v>232</v>
      </c>
      <c r="AO16" s="154" t="str">
        <f>VLOOKUP(AN16,'マスター (3)'!$B$3:$E$200,3,FALSE)</f>
        <v>古川ひまわり</v>
      </c>
      <c r="AP16" s="154" t="str">
        <f>VLOOKUP(AN16,'マスター (3)'!$B$3:$E$200,2,FALSE)</f>
        <v>副将</v>
      </c>
      <c r="AQ16" s="155" t="str">
        <f t="shared" si="2"/>
        <v>o</v>
      </c>
      <c r="AR16" s="155" t="str">
        <f>IF(AN16&lt;AK12*10,"エラー",IF(AN16&gt;AK12*10+9,"エラー","o"))</f>
        <v>o</v>
      </c>
      <c r="AU16" s="155" t="str">
        <f t="shared" si="20"/>
        <v>副将</v>
      </c>
      <c r="AV16" s="155" t="str">
        <f>AO16</f>
        <v>古川ひまわり</v>
      </c>
      <c r="AW16" s="120"/>
      <c r="AX16" s="120">
        <v>5</v>
      </c>
      <c r="AY16" s="155" t="str">
        <f t="shared" si="17"/>
        <v>地田　彩星</v>
      </c>
      <c r="AZ16" s="155" t="str">
        <f t="shared" si="17"/>
        <v>主将</v>
      </c>
      <c r="BB16" s="149"/>
      <c r="BD16" s="188" t="str">
        <f>VLOOKUP(BE16,'マスター (3)'!D:E,2,FALSE)</f>
        <v>東京</v>
      </c>
      <c r="BE16" s="168" t="str">
        <f t="shared" si="14"/>
        <v>加藤　優和</v>
      </c>
      <c r="BF16" s="155"/>
      <c r="BG16" s="155" t="str">
        <f t="shared" si="10"/>
        <v>岡本　大河</v>
      </c>
      <c r="BH16" s="155"/>
      <c r="BI16" s="155" t="str">
        <f t="shared" si="11"/>
        <v>地田　彩星</v>
      </c>
      <c r="BJ16" s="155"/>
      <c r="BK16">
        <f t="shared" si="12"/>
        <v>2</v>
      </c>
      <c r="BM16" s="155" t="str">
        <f t="shared" si="13"/>
        <v/>
      </c>
      <c r="BN16" s="155" t="e">
        <f>VLOOKUP(BM16,'マスター (3)'!D:E,2,FALSE)</f>
        <v>#N/A</v>
      </c>
      <c r="BO16">
        <f>IF(BM16="",0,_xlfn.XLOOKUP(BM16,'マスター (3)'!$D$3:$D$168,'マスター (3)'!$B$3:$B$168,"",0,1))</f>
        <v>0</v>
      </c>
      <c r="BQ16" s="155" t="str">
        <v>臼井　菜月</v>
      </c>
      <c r="BR16" s="155" t="str">
        <v>神奈川</v>
      </c>
      <c r="BS16" s="155">
        <v>102</v>
      </c>
    </row>
    <row r="17" spans="1:71">
      <c r="A17" s="417">
        <f>VLOOKUP(C17,'マスター (3)'!$K:$M,2,FALSE)</f>
        <v>9</v>
      </c>
      <c r="B17" s="417" t="str">
        <f>VLOOKUP(C17,'マスター (3)'!$K:$M,3,FALSE)</f>
        <v>東京</v>
      </c>
      <c r="C17" s="420" t="s">
        <v>339</v>
      </c>
      <c r="D17" s="153">
        <v>95</v>
      </c>
      <c r="E17" s="155" t="str">
        <f>VLOOKUP(D17,'マスター (3)'!$B$3:$E$200,3,FALSE)</f>
        <v>髙橋　芽生</v>
      </c>
      <c r="F17" s="155" t="str">
        <f>VLOOKUP(D17,'マスター (3)'!$B$3:$E$200,2,FALSE)</f>
        <v>五将</v>
      </c>
      <c r="G17" s="155" t="str">
        <f t="shared" si="5"/>
        <v>o</v>
      </c>
      <c r="H17" s="155" t="str">
        <f>IF(D17&lt;A17*10,"エラー",IF(D17&gt;A17*10+9,"エラー","o"))</f>
        <v>o</v>
      </c>
      <c r="R17" s="143"/>
      <c r="S17" s="417">
        <f>VLOOKUP(U17,'マスター (3)'!$K:$M,2,FALSE)</f>
        <v>9</v>
      </c>
      <c r="T17" s="417" t="str">
        <f>VLOOKUP(U17,'マスター (3)'!$K:$M,3,FALSE)</f>
        <v>東京</v>
      </c>
      <c r="U17" s="420" t="s">
        <v>339</v>
      </c>
      <c r="V17" s="153">
        <v>97</v>
      </c>
      <c r="W17" s="155" t="str">
        <f>VLOOKUP(V17,'マスター (3)'!$B$3:$E$200,3,FALSE)</f>
        <v>関口　果穂</v>
      </c>
      <c r="X17" s="155" t="str">
        <f>VLOOKUP(V17,'マスター (3)'!$B$3:$E$200,2,FALSE)</f>
        <v>七将</v>
      </c>
      <c r="Y17" s="155" t="str">
        <f t="shared" si="7"/>
        <v>o</v>
      </c>
      <c r="Z17" s="155" t="str">
        <f>IF(V17&lt;S17*10,"エラー",IF(V17&gt;S17*10+9,"エラー","o"))</f>
        <v>o</v>
      </c>
      <c r="AJ17" s="146"/>
      <c r="AK17" s="417">
        <f>VLOOKUP(AM17,'マスター (3)'!$K:$M,2,FALSE)</f>
        <v>13</v>
      </c>
      <c r="AL17" s="417" t="str">
        <f>VLOOKUP(AM17,'マスター (3)'!$K:$M,3,FALSE)</f>
        <v>富山</v>
      </c>
      <c r="AM17" s="420" t="s">
        <v>336</v>
      </c>
      <c r="AN17" s="153">
        <v>134</v>
      </c>
      <c r="AO17" s="155" t="str">
        <f>VLOOKUP(AN17,'マスター (3)'!$B$3:$E$200,3,FALSE)</f>
        <v>櫻井　千尋</v>
      </c>
      <c r="AP17" s="155" t="str">
        <f>VLOOKUP(AN17,'マスター (3)'!$B$3:$E$200,2,FALSE)</f>
        <v>四将</v>
      </c>
      <c r="AQ17" s="155" t="str">
        <f t="shared" si="2"/>
        <v>o</v>
      </c>
      <c r="AR17" s="155" t="str">
        <f>IF(AN17&lt;AK17*10,"エラー",IF(AN17&gt;AK17*10+9,"エラー","o"))</f>
        <v>o</v>
      </c>
      <c r="BB17" s="149"/>
      <c r="BD17" s="188" t="e">
        <f>VLOOKUP(BE17,'マスター (3)'!D:E,2,FALSE)</f>
        <v>#N/A</v>
      </c>
      <c r="BE17" s="168" t="str">
        <f t="shared" si="14"/>
        <v/>
      </c>
      <c r="BF17" s="155"/>
      <c r="BG17" s="155" t="str">
        <f t="shared" si="10"/>
        <v/>
      </c>
      <c r="BH17" s="155"/>
      <c r="BI17" s="155" t="str">
        <f t="shared" si="11"/>
        <v/>
      </c>
      <c r="BJ17" s="155"/>
      <c r="BK17">
        <f t="shared" si="12"/>
        <v>6291264</v>
      </c>
      <c r="BM17" s="155" t="str">
        <f t="shared" si="13"/>
        <v/>
      </c>
      <c r="BN17" s="155" t="e">
        <f>VLOOKUP(BM17,'マスター (3)'!D:E,2,FALSE)</f>
        <v>#N/A</v>
      </c>
      <c r="BO17">
        <f>IF(BM17="",0,_xlfn.XLOOKUP(BM17,'マスター (3)'!$D$3:$D$168,'マスター (3)'!$B$3:$B$168,"",0,1))</f>
        <v>0</v>
      </c>
      <c r="BQ17" s="155" t="str">
        <v>伊藤　陽菜</v>
      </c>
      <c r="BR17" s="155" t="str">
        <v>東京</v>
      </c>
      <c r="BS17" s="155">
        <v>92</v>
      </c>
    </row>
    <row r="18" spans="1:71">
      <c r="A18" s="417"/>
      <c r="B18" s="417"/>
      <c r="C18" s="420"/>
      <c r="D18" s="153">
        <v>92</v>
      </c>
      <c r="E18" s="155" t="str">
        <f>VLOOKUP(D18,'マスター (3)'!$B$3:$E$200,3,FALSE)</f>
        <v>伊藤　陽菜</v>
      </c>
      <c r="F18" s="155" t="str">
        <f>VLOOKUP(D18,'マスター (3)'!$B$3:$E$200,2,FALSE)</f>
        <v>副将</v>
      </c>
      <c r="G18" s="155" t="str">
        <f t="shared" si="5"/>
        <v>o</v>
      </c>
      <c r="H18" s="155" t="str">
        <f>IF(D18&lt;A17*10,"エラー",IF(D18&gt;A17*10+9,"エラー","o"))</f>
        <v>o</v>
      </c>
      <c r="R18" s="143"/>
      <c r="S18" s="417"/>
      <c r="T18" s="417"/>
      <c r="U18" s="420"/>
      <c r="V18" s="153">
        <v>91</v>
      </c>
      <c r="W18" s="155" t="str">
        <f>VLOOKUP(V18,'マスター (3)'!$B$3:$E$200,3,FALSE)</f>
        <v>島田　弥愛</v>
      </c>
      <c r="X18" s="155" t="str">
        <f>VLOOKUP(V18,'マスター (3)'!$B$3:$E$200,2,FALSE)</f>
        <v>主将</v>
      </c>
      <c r="Y18" s="155" t="str">
        <f t="shared" si="7"/>
        <v>o</v>
      </c>
      <c r="Z18" s="155" t="str">
        <f>IF(V18&lt;S17*10,"エラー",IF(V18&gt;S17*10+9,"エラー","o"))</f>
        <v>o</v>
      </c>
      <c r="AJ18" s="146"/>
      <c r="AK18" s="417"/>
      <c r="AL18" s="417"/>
      <c r="AM18" s="420"/>
      <c r="AN18" s="153">
        <v>133</v>
      </c>
      <c r="AO18" s="155" t="str">
        <f>VLOOKUP(AN18,'マスター (3)'!$B$3:$E$200,3,FALSE)</f>
        <v>岡本　莉奈</v>
      </c>
      <c r="AP18" s="155" t="str">
        <f>VLOOKUP(AN18,'マスター (3)'!$B$3:$E$200,2,FALSE)</f>
        <v>三将</v>
      </c>
      <c r="AQ18" s="155" t="str">
        <f t="shared" si="2"/>
        <v>o</v>
      </c>
      <c r="AR18" s="155" t="str">
        <f>IF(AN18&lt;AK17*10,"エラー",IF(AN18&gt;AK17*10+9,"エラー","o"))</f>
        <v>o</v>
      </c>
      <c r="BB18" s="149"/>
      <c r="BD18" s="188" t="e">
        <f>VLOOKUP(BE18,'マスター (3)'!D:E,2,FALSE)</f>
        <v>#N/A</v>
      </c>
      <c r="BE18" s="168" t="str">
        <f t="shared" si="14"/>
        <v/>
      </c>
      <c r="BF18" s="155"/>
      <c r="BG18" s="155" t="str">
        <f t="shared" si="10"/>
        <v/>
      </c>
      <c r="BH18" s="155"/>
      <c r="BI18" s="155" t="str">
        <f t="shared" si="11"/>
        <v/>
      </c>
      <c r="BJ18" s="155"/>
      <c r="BK18">
        <f t="shared" si="12"/>
        <v>6291264</v>
      </c>
      <c r="BM18" s="155" t="str">
        <f t="shared" si="13"/>
        <v/>
      </c>
      <c r="BN18" s="155" t="e">
        <f>VLOOKUP(BM18,'マスター (3)'!D:E,2,FALSE)</f>
        <v>#N/A</v>
      </c>
      <c r="BO18">
        <f>IF(BM18="",0,_xlfn.XLOOKUP(BM18,'マスター (3)'!$D$3:$D$168,'マスター (3)'!$B$3:$B$168,"",0,1))</f>
        <v>0</v>
      </c>
      <c r="BQ18" s="155" t="str">
        <v>島田　弥愛</v>
      </c>
      <c r="BR18" s="155" t="str">
        <v>東京</v>
      </c>
      <c r="BS18" s="155">
        <v>91</v>
      </c>
    </row>
    <row r="19" spans="1:71">
      <c r="A19" s="417"/>
      <c r="B19" s="417"/>
      <c r="C19" s="420"/>
      <c r="D19" s="153">
        <v>91</v>
      </c>
      <c r="E19" s="155" t="str">
        <f>VLOOKUP(D19,'マスター (3)'!$B$3:$E$200,3,FALSE)</f>
        <v>島田　弥愛</v>
      </c>
      <c r="F19" s="155" t="str">
        <f>VLOOKUP(D19,'マスター (3)'!$B$3:$E$200,2,FALSE)</f>
        <v>主将</v>
      </c>
      <c r="G19" s="155" t="str">
        <f t="shared" si="5"/>
        <v>o</v>
      </c>
      <c r="H19" s="155" t="str">
        <f>IF(D19&lt;A17*10,"エラー",IF(D19&gt;A17*10+9,"エラー","o"))</f>
        <v>o</v>
      </c>
      <c r="R19" s="143"/>
      <c r="S19" s="417"/>
      <c r="T19" s="417"/>
      <c r="U19" s="420"/>
      <c r="V19" s="153">
        <v>93</v>
      </c>
      <c r="W19" s="155" t="str">
        <f>VLOOKUP(V19,'マスター (3)'!$B$3:$E$200,3,FALSE)</f>
        <v>東村　千菜</v>
      </c>
      <c r="X19" s="155" t="str">
        <f>VLOOKUP(V19,'マスター (3)'!$B$3:$E$200,2,FALSE)</f>
        <v>三将</v>
      </c>
      <c r="Y19" s="155" t="str">
        <f t="shared" si="7"/>
        <v>o</v>
      </c>
      <c r="Z19" s="155" t="str">
        <f>IF(V19&lt;S17*10,"エラー",IF(V19&gt;S17*10+9,"エラー","o"))</f>
        <v>o</v>
      </c>
      <c r="AJ19" s="146"/>
      <c r="AK19" s="417"/>
      <c r="AL19" s="417"/>
      <c r="AM19" s="420"/>
      <c r="AN19" s="153">
        <v>135</v>
      </c>
      <c r="AO19" s="155" t="str">
        <f>VLOOKUP(AN19,'マスター (3)'!$B$3:$E$200,3,FALSE)</f>
        <v>吉川　朔功</v>
      </c>
      <c r="AP19" s="155" t="str">
        <f>VLOOKUP(AN19,'マスター (3)'!$B$3:$E$200,2,FALSE)</f>
        <v>五将</v>
      </c>
      <c r="AQ19" s="155" t="str">
        <f t="shared" si="2"/>
        <v>o</v>
      </c>
      <c r="AR19" s="155" t="str">
        <f>IF(AN19&lt;AK17*10,"エラー",IF(AN19&gt;AK17*10+9,"エラー","o"))</f>
        <v>o</v>
      </c>
      <c r="BB19" s="149"/>
      <c r="BD19" s="188" t="e">
        <f>VLOOKUP(BE19,'マスター (3)'!D:E,2,FALSE)</f>
        <v>#N/A</v>
      </c>
      <c r="BE19" s="168" t="str">
        <f t="shared" si="14"/>
        <v/>
      </c>
      <c r="BF19" s="155"/>
      <c r="BG19" s="155" t="str">
        <f t="shared" si="10"/>
        <v/>
      </c>
      <c r="BH19" s="155"/>
      <c r="BI19" s="155" t="str">
        <f t="shared" si="11"/>
        <v/>
      </c>
      <c r="BJ19" s="155"/>
      <c r="BK19">
        <f t="shared" si="12"/>
        <v>6291264</v>
      </c>
      <c r="BM19" s="155" t="str">
        <f t="shared" si="13"/>
        <v/>
      </c>
      <c r="BN19" s="155" t="e">
        <f>VLOOKUP(BM19,'マスター (3)'!D:E,2,FALSE)</f>
        <v>#N/A</v>
      </c>
      <c r="BO19">
        <f>IF(BM19="",0,_xlfn.XLOOKUP(BM19,'マスター (3)'!$D$3:$D$168,'マスター (3)'!$B$3:$B$168,"",0,1))</f>
        <v>0</v>
      </c>
      <c r="BQ19" s="155" t="str">
        <v>木内　　希</v>
      </c>
      <c r="BR19" s="155" t="str">
        <v>千葉</v>
      </c>
      <c r="BS19" s="155">
        <v>82</v>
      </c>
    </row>
    <row r="20" spans="1:71">
      <c r="A20" s="417"/>
      <c r="B20" s="417"/>
      <c r="C20" s="420"/>
      <c r="D20" s="153">
        <v>93</v>
      </c>
      <c r="E20" s="155" t="str">
        <f>VLOOKUP(D20,'マスター (3)'!$B$3:$E$200,3,FALSE)</f>
        <v>東村　千菜</v>
      </c>
      <c r="F20" s="155" t="str">
        <f>VLOOKUP(D20,'マスター (3)'!$B$3:$E$200,2,FALSE)</f>
        <v>三将</v>
      </c>
      <c r="G20" s="155" t="str">
        <f t="shared" si="5"/>
        <v>o</v>
      </c>
      <c r="H20" s="155" t="str">
        <f>IF(D20&lt;A17*10,"エラー",IF(D20&gt;A17*10+9,"エラー","o"))</f>
        <v>o</v>
      </c>
      <c r="R20" s="143"/>
      <c r="S20" s="417"/>
      <c r="T20" s="417"/>
      <c r="U20" s="420"/>
      <c r="V20" s="153">
        <v>92</v>
      </c>
      <c r="W20" s="155" t="str">
        <f>VLOOKUP(V20,'マスター (3)'!$B$3:$E$200,3,FALSE)</f>
        <v>伊藤　陽菜</v>
      </c>
      <c r="X20" s="155" t="str">
        <f>VLOOKUP(V20,'マスター (3)'!$B$3:$E$200,2,FALSE)</f>
        <v>副将</v>
      </c>
      <c r="Y20" s="155" t="str">
        <f t="shared" si="7"/>
        <v>o</v>
      </c>
      <c r="Z20" s="155" t="str">
        <f>IF(V20&lt;S17*10,"エラー",IF(V20&gt;S17*10+9,"エラー","o"))</f>
        <v>o</v>
      </c>
      <c r="AJ20" s="146"/>
      <c r="AK20" s="417"/>
      <c r="AL20" s="417"/>
      <c r="AM20" s="420"/>
      <c r="AN20" s="153">
        <v>132</v>
      </c>
      <c r="AO20" s="155" t="str">
        <f>VLOOKUP(AN20,'マスター (3)'!$B$3:$E$200,3,FALSE)</f>
        <v>櫻井　稔莉</v>
      </c>
      <c r="AP20" s="155" t="str">
        <f>VLOOKUP(AN20,'マスター (3)'!$B$3:$E$200,2,FALSE)</f>
        <v>副将</v>
      </c>
      <c r="AQ20" s="155" t="str">
        <f t="shared" si="2"/>
        <v>o</v>
      </c>
      <c r="AR20" s="155" t="str">
        <f>IF(AN20&lt;AK17*10,"エラー",IF(AN20&gt;AK17*10+9,"エラー","o"))</f>
        <v>o</v>
      </c>
      <c r="BB20" s="149"/>
      <c r="BD20" s="188" t="e">
        <f>VLOOKUP(BE20,'マスター (3)'!D:E,2,FALSE)</f>
        <v>#N/A</v>
      </c>
      <c r="BE20" s="168" t="str">
        <f t="shared" si="14"/>
        <v/>
      </c>
      <c r="BF20" s="155"/>
      <c r="BG20" s="155" t="str">
        <f t="shared" si="10"/>
        <v/>
      </c>
      <c r="BH20" s="155"/>
      <c r="BI20" s="155" t="str">
        <f t="shared" si="11"/>
        <v/>
      </c>
      <c r="BJ20" s="155"/>
      <c r="BK20">
        <f t="shared" si="12"/>
        <v>6291264</v>
      </c>
      <c r="BM20" s="155" t="str">
        <f t="shared" si="13"/>
        <v/>
      </c>
      <c r="BN20" s="155" t="e">
        <f>VLOOKUP(BM20,'マスター (3)'!D:E,2,FALSE)</f>
        <v>#N/A</v>
      </c>
      <c r="BO20">
        <f>IF(BM20="",0,_xlfn.XLOOKUP(BM20,'マスター (3)'!$D$3:$D$168,'マスター (3)'!$B$3:$B$168,"",0,1))</f>
        <v>0</v>
      </c>
      <c r="BQ20" s="155" t="str">
        <v>千葉　　楓</v>
      </c>
      <c r="BR20" s="155" t="str">
        <v>千葉</v>
      </c>
      <c r="BS20" s="155">
        <v>81</v>
      </c>
    </row>
    <row r="21" spans="1:71" ht="19" thickBot="1">
      <c r="A21" s="417"/>
      <c r="B21" s="417"/>
      <c r="C21" s="421"/>
      <c r="D21" s="153">
        <v>96</v>
      </c>
      <c r="E21" s="155" t="str">
        <f>VLOOKUP(D21,'マスター (3)'!$B$3:$E$200,3,FALSE)</f>
        <v>加藤　優和</v>
      </c>
      <c r="F21" s="155" t="str">
        <f>VLOOKUP(D21,'マスター (3)'!$B$3:$E$200,2,FALSE)</f>
        <v>六将</v>
      </c>
      <c r="G21" s="155" t="str">
        <f t="shared" si="5"/>
        <v>o</v>
      </c>
      <c r="H21" s="155" t="str">
        <f>IF(D21&lt;A17*10,"エラー",IF(D21&gt;A17*10+9,"エラー","o"))</f>
        <v>o</v>
      </c>
      <c r="K21" t="str">
        <f>B22</f>
        <v>宮城</v>
      </c>
      <c r="O21" t="str">
        <f>B27</f>
        <v>滋賀</v>
      </c>
      <c r="R21" s="143"/>
      <c r="S21" s="417"/>
      <c r="T21" s="417"/>
      <c r="U21" s="421"/>
      <c r="V21" s="153">
        <v>94</v>
      </c>
      <c r="W21" s="155" t="str">
        <f>VLOOKUP(V21,'マスター (3)'!$B$3:$E$200,3,FALSE)</f>
        <v>阿多　幸乃</v>
      </c>
      <c r="X21" s="155" t="str">
        <f>VLOOKUP(V21,'マスター (3)'!$B$3:$E$200,2,FALSE)</f>
        <v>四将</v>
      </c>
      <c r="Y21" s="155" t="str">
        <f t="shared" si="7"/>
        <v>o</v>
      </c>
      <c r="Z21" s="155" t="str">
        <f>IF(V21&lt;S17*10,"エラー",IF(V21&gt;S17*10+9,"エラー","o"))</f>
        <v>o</v>
      </c>
      <c r="AC21" t="str">
        <f>T22</f>
        <v>宮城</v>
      </c>
      <c r="AG21" t="str">
        <f>T27</f>
        <v>長野</v>
      </c>
      <c r="AJ21" s="146"/>
      <c r="AK21" s="417"/>
      <c r="AL21" s="417"/>
      <c r="AM21" s="421"/>
      <c r="AN21" s="153">
        <v>131</v>
      </c>
      <c r="AO21" s="155" t="str">
        <f>VLOOKUP(AN21,'マスター (3)'!$B$3:$E$200,3,FALSE)</f>
        <v>地田　彩星</v>
      </c>
      <c r="AP21" s="155" t="str">
        <f>VLOOKUP(AN21,'マスター (3)'!$B$3:$E$200,2,FALSE)</f>
        <v>主将</v>
      </c>
      <c r="AQ21" s="155" t="str">
        <f t="shared" si="2"/>
        <v>o</v>
      </c>
      <c r="AR21" s="155" t="str">
        <f>IF(AN21&lt;AK17*10,"エラー",IF(AN21&gt;AK17*10+9,"エラー","o"))</f>
        <v>o</v>
      </c>
      <c r="AU21" t="str">
        <f>AL22</f>
        <v>宮城</v>
      </c>
      <c r="AY21" t="str">
        <f>AL27</f>
        <v>石川</v>
      </c>
      <c r="BB21" s="149"/>
      <c r="BD21" s="188" t="e">
        <f>VLOOKUP(BE21,'マスター (3)'!D:E,2,FALSE)</f>
        <v>#N/A</v>
      </c>
      <c r="BE21" s="168" t="str">
        <f t="shared" si="14"/>
        <v/>
      </c>
      <c r="BF21" s="155"/>
      <c r="BG21" s="155" t="str">
        <f t="shared" si="10"/>
        <v/>
      </c>
      <c r="BH21" s="155"/>
      <c r="BI21" s="155" t="str">
        <f t="shared" si="11"/>
        <v/>
      </c>
      <c r="BJ21" s="155"/>
      <c r="BK21">
        <f t="shared" si="12"/>
        <v>6291264</v>
      </c>
      <c r="BM21" s="155" t="str">
        <f t="shared" si="13"/>
        <v/>
      </c>
      <c r="BN21" s="155" t="e">
        <f>VLOOKUP(BM21,'マスター (3)'!D:E,2,FALSE)</f>
        <v>#N/A</v>
      </c>
      <c r="BO21">
        <f>IF(BM21="",0,_xlfn.XLOOKUP(BM21,'マスター (3)'!$D$3:$D$168,'マスター (3)'!$B$3:$B$168,"",0,1))</f>
        <v>0</v>
      </c>
      <c r="BQ21" s="155" t="str">
        <v>八巻　瑠衣</v>
      </c>
      <c r="BR21" s="155" t="str">
        <v>埼玉</v>
      </c>
      <c r="BS21" s="155">
        <v>71</v>
      </c>
    </row>
    <row r="22" spans="1:71">
      <c r="A22" s="417">
        <f>VLOOKUP(C22,'マスター (3)'!$K:$M,2,FALSE)</f>
        <v>3</v>
      </c>
      <c r="B22" s="417" t="str">
        <f>VLOOKUP(C22,'マスター (3)'!$K:$M,3,FALSE)</f>
        <v>宮城</v>
      </c>
      <c r="C22" s="422" t="s">
        <v>343</v>
      </c>
      <c r="D22" s="153">
        <v>32</v>
      </c>
      <c r="E22" s="157" t="str">
        <f>VLOOKUP(D22,'マスター (3)'!$B$3:$E$200,3,FALSE)</f>
        <v>桂島　虹子</v>
      </c>
      <c r="F22" s="157" t="str">
        <f>VLOOKUP(D22,'マスター (3)'!$B$3:$E$200,2,FALSE)</f>
        <v>副将</v>
      </c>
      <c r="G22" s="155" t="str">
        <f t="shared" si="5"/>
        <v>o</v>
      </c>
      <c r="H22" s="155" t="str">
        <f>IF(D22&lt;A22*10,"エラー",IF(D22&gt;A22*10+9,"エラー","o"))</f>
        <v>o</v>
      </c>
      <c r="K22" s="155" t="str">
        <f>F22</f>
        <v>副将</v>
      </c>
      <c r="L22" s="155" t="str">
        <f>E22</f>
        <v>桂島　虹子</v>
      </c>
      <c r="M22" s="120">
        <v>8</v>
      </c>
      <c r="N22" s="120"/>
      <c r="O22" s="155" t="str">
        <f t="shared" ref="O22:P26" si="21">E27</f>
        <v>橋本　　 栞</v>
      </c>
      <c r="P22" s="155" t="str">
        <f t="shared" si="21"/>
        <v>五将</v>
      </c>
      <c r="R22" s="143"/>
      <c r="S22" s="417">
        <f>VLOOKUP(U22,'マスター (3)'!$K:$M,2,FALSE)</f>
        <v>3</v>
      </c>
      <c r="T22" s="417" t="str">
        <f>VLOOKUP(U22,'マスター (3)'!$K:$M,3,FALSE)</f>
        <v>宮城</v>
      </c>
      <c r="U22" s="422" t="s">
        <v>343</v>
      </c>
      <c r="V22" s="153">
        <v>33</v>
      </c>
      <c r="W22" s="157" t="str">
        <f>VLOOKUP(V22,'マスター (3)'!$B$3:$E$200,3,FALSE)</f>
        <v>阿部　　光</v>
      </c>
      <c r="X22" s="157" t="str">
        <f>VLOOKUP(V22,'マスター (3)'!$B$3:$E$200,2,FALSE)</f>
        <v>三将</v>
      </c>
      <c r="Y22" s="155" t="str">
        <f t="shared" si="7"/>
        <v>o</v>
      </c>
      <c r="Z22" s="155" t="str">
        <f>IF(V22&lt;S22*10,"エラー",IF(V22&gt;S22*10+9,"エラー","o"))</f>
        <v>o</v>
      </c>
      <c r="AC22" s="155" t="str">
        <f>X22</f>
        <v>三将</v>
      </c>
      <c r="AD22" s="155" t="str">
        <f>W22</f>
        <v>阿部　　光</v>
      </c>
      <c r="AE22" s="120"/>
      <c r="AF22" s="120">
        <v>5</v>
      </c>
      <c r="AG22" s="155" t="str">
        <f t="shared" ref="AG22:AH26" si="22">W27</f>
        <v>秋元敬士郎</v>
      </c>
      <c r="AH22" s="155" t="str">
        <f t="shared" si="22"/>
        <v>三将</v>
      </c>
      <c r="AJ22" s="146"/>
      <c r="AK22" s="417">
        <f>VLOOKUP(AM22,'マスター (3)'!$K:$M,2,FALSE)</f>
        <v>3</v>
      </c>
      <c r="AL22" s="417" t="str">
        <f>VLOOKUP(AM22,'マスター (3)'!$K:$M,3,FALSE)</f>
        <v>宮城</v>
      </c>
      <c r="AM22" s="422" t="s">
        <v>343</v>
      </c>
      <c r="AN22" s="153">
        <v>32</v>
      </c>
      <c r="AO22" s="157" t="str">
        <f>VLOOKUP(AN22,'マスター (3)'!$B$3:$E$200,3,FALSE)</f>
        <v>桂島　虹子</v>
      </c>
      <c r="AP22" s="157" t="str">
        <f>VLOOKUP(AN22,'マスター (3)'!$B$3:$E$200,2,FALSE)</f>
        <v>副将</v>
      </c>
      <c r="AQ22" s="155" t="str">
        <f t="shared" si="2"/>
        <v>o</v>
      </c>
      <c r="AR22" s="155" t="str">
        <f>IF(AN22&lt;AK22*10,"エラー",IF(AN22&gt;AK22*10+9,"エラー","o"))</f>
        <v>o</v>
      </c>
      <c r="AU22" s="189" t="str">
        <f>AP22</f>
        <v>副将</v>
      </c>
      <c r="AV22" s="189" t="str">
        <f>AO22</f>
        <v>桂島　虹子</v>
      </c>
      <c r="AW22" s="120"/>
      <c r="AX22" s="120">
        <v>4</v>
      </c>
      <c r="AY22" s="155" t="str">
        <f t="shared" ref="AY22:AZ26" si="23">AO27</f>
        <v>尾上　　颯</v>
      </c>
      <c r="AZ22" s="155" t="str">
        <f t="shared" si="23"/>
        <v>六将</v>
      </c>
      <c r="BB22" s="149"/>
      <c r="BD22" s="188" t="str">
        <f>VLOOKUP(BE22,'マスター (3)'!D:E,2,FALSE)</f>
        <v>宮城</v>
      </c>
      <c r="BE22" s="168" t="str">
        <f t="shared" si="14"/>
        <v>桂島　虹子</v>
      </c>
      <c r="BF22" s="155"/>
      <c r="BG22" s="155" t="str">
        <f t="shared" si="10"/>
        <v>秋元敬士郎</v>
      </c>
      <c r="BH22" s="155"/>
      <c r="BI22" s="155" t="str">
        <f t="shared" si="11"/>
        <v>尾上　　颯</v>
      </c>
      <c r="BJ22" s="155"/>
      <c r="BK22">
        <f t="shared" si="12"/>
        <v>2</v>
      </c>
      <c r="BM22" s="155" t="str">
        <f t="shared" si="13"/>
        <v/>
      </c>
      <c r="BN22" s="155" t="e">
        <f>VLOOKUP(BM22,'マスター (3)'!D:E,2,FALSE)</f>
        <v>#N/A</v>
      </c>
      <c r="BO22">
        <f>IF(BM22="",0,_xlfn.XLOOKUP(BM22,'マスター (3)'!$D$3:$D$168,'マスター (3)'!$B$3:$B$168,"",0,1))</f>
        <v>0</v>
      </c>
      <c r="BQ22" s="155" t="str">
        <v>神宮　明理</v>
      </c>
      <c r="BR22" s="155" t="str">
        <v>群馬</v>
      </c>
      <c r="BS22" s="155">
        <v>62</v>
      </c>
    </row>
    <row r="23" spans="1:71">
      <c r="A23" s="417"/>
      <c r="B23" s="417"/>
      <c r="C23" s="423"/>
      <c r="D23" s="153">
        <v>33</v>
      </c>
      <c r="E23" s="157" t="str">
        <f>VLOOKUP(D23,'マスター (3)'!$B$3:$E$200,3,FALSE)</f>
        <v>阿部　　光</v>
      </c>
      <c r="F23" s="157" t="str">
        <f>VLOOKUP(D23,'マスター (3)'!$B$3:$E$200,2,FALSE)</f>
        <v>三将</v>
      </c>
      <c r="G23" s="155" t="str">
        <f t="shared" si="5"/>
        <v>o</v>
      </c>
      <c r="H23" s="155" t="str">
        <f>IF(D23&lt;A22*10,"エラー",IF(D23&gt;A22*10+9,"エラー","o"))</f>
        <v>o</v>
      </c>
      <c r="K23" s="155" t="str">
        <f t="shared" ref="K23:K26" si="24">F23</f>
        <v>三将</v>
      </c>
      <c r="L23" s="155" t="str">
        <f>E23</f>
        <v>阿部　　光</v>
      </c>
      <c r="M23" s="120"/>
      <c r="N23" s="120">
        <v>3</v>
      </c>
      <c r="O23" s="155" t="str">
        <f t="shared" si="21"/>
        <v>大橋　亜梨</v>
      </c>
      <c r="P23" s="155" t="str">
        <f t="shared" si="21"/>
        <v>主将</v>
      </c>
      <c r="R23" s="143"/>
      <c r="S23" s="417"/>
      <c r="T23" s="417"/>
      <c r="U23" s="423"/>
      <c r="V23" s="153">
        <v>32</v>
      </c>
      <c r="W23" s="157" t="str">
        <f>VLOOKUP(V23,'マスター (3)'!$B$3:$E$200,3,FALSE)</f>
        <v>桂島　虹子</v>
      </c>
      <c r="X23" s="157" t="str">
        <f>VLOOKUP(V23,'マスター (3)'!$B$3:$E$200,2,FALSE)</f>
        <v>副将</v>
      </c>
      <c r="Y23" s="155" t="str">
        <f t="shared" si="7"/>
        <v>o</v>
      </c>
      <c r="Z23" s="155" t="str">
        <f>IF(V23&lt;S22*10,"エラー",IF(V23&gt;S22*10+9,"エラー","o"))</f>
        <v>o</v>
      </c>
      <c r="AC23" s="155" t="str">
        <f t="shared" ref="AC23:AC26" si="25">X23</f>
        <v>副将</v>
      </c>
      <c r="AD23" s="155" t="str">
        <f>W23</f>
        <v>桂島　虹子</v>
      </c>
      <c r="AE23" s="120">
        <v>9</v>
      </c>
      <c r="AF23" s="120"/>
      <c r="AG23" s="155" t="str">
        <f t="shared" si="22"/>
        <v>木下　聖菜</v>
      </c>
      <c r="AH23" s="155" t="str">
        <f t="shared" si="22"/>
        <v>七将</v>
      </c>
      <c r="AJ23" s="146"/>
      <c r="AK23" s="417"/>
      <c r="AL23" s="417"/>
      <c r="AM23" s="423"/>
      <c r="AN23" s="153">
        <v>31</v>
      </c>
      <c r="AO23" s="157" t="str">
        <f>VLOOKUP(AN23,'マスター (3)'!$B$3:$E$200,3,FALSE)</f>
        <v>工藤　由椰</v>
      </c>
      <c r="AP23" s="157" t="str">
        <f>VLOOKUP(AN23,'マスター (3)'!$B$3:$E$200,2,FALSE)</f>
        <v>主将</v>
      </c>
      <c r="AQ23" s="155" t="str">
        <f t="shared" si="2"/>
        <v>o</v>
      </c>
      <c r="AR23" s="155" t="str">
        <f>IF(AN23&lt;AK22*10,"エラー",IF(AN23&gt;AK22*10+9,"エラー","o"))</f>
        <v>o</v>
      </c>
      <c r="AU23" s="189" t="str">
        <f t="shared" ref="AU23:AU26" si="26">AP23</f>
        <v>主将</v>
      </c>
      <c r="AV23" s="189" t="str">
        <f>AO23</f>
        <v>工藤　由椰</v>
      </c>
      <c r="AW23" s="120">
        <v>13</v>
      </c>
      <c r="AX23" s="120"/>
      <c r="AY23" s="155" t="str">
        <f t="shared" si="23"/>
        <v>谷口　來夢</v>
      </c>
      <c r="AZ23" s="155" t="str">
        <f t="shared" si="23"/>
        <v>五将</v>
      </c>
      <c r="BB23" s="149"/>
      <c r="BD23" s="188" t="str">
        <f>VLOOKUP(BE23,'マスター (3)'!D:E,2,FALSE)</f>
        <v>滋賀</v>
      </c>
      <c r="BE23" s="168" t="str">
        <f t="shared" si="14"/>
        <v>大橋　亜梨</v>
      </c>
      <c r="BF23" s="155"/>
      <c r="BG23" s="155" t="str">
        <f t="shared" si="10"/>
        <v>桂島　虹子</v>
      </c>
      <c r="BH23" s="155"/>
      <c r="BI23" s="155" t="str">
        <f t="shared" si="11"/>
        <v>工藤　由椰</v>
      </c>
      <c r="BJ23" s="155"/>
      <c r="BK23">
        <f t="shared" si="12"/>
        <v>2</v>
      </c>
      <c r="BM23" s="155" t="str">
        <f t="shared" si="13"/>
        <v/>
      </c>
      <c r="BN23" s="155" t="e">
        <f>VLOOKUP(BM23,'マスター (3)'!D:E,2,FALSE)</f>
        <v>#N/A</v>
      </c>
      <c r="BO23">
        <f>IF(BM23="",0,_xlfn.XLOOKUP(BM23,'マスター (3)'!$D$3:$D$168,'マスター (3)'!$B$3:$B$168,"",0,1))</f>
        <v>0</v>
      </c>
      <c r="BQ23" s="155" t="str">
        <v>工藤　由椰</v>
      </c>
      <c r="BR23" s="155" t="str">
        <v>宮城</v>
      </c>
      <c r="BS23" s="155">
        <v>31</v>
      </c>
    </row>
    <row r="24" spans="1:71">
      <c r="A24" s="417"/>
      <c r="B24" s="417"/>
      <c r="C24" s="423"/>
      <c r="D24" s="153">
        <v>31</v>
      </c>
      <c r="E24" s="157" t="str">
        <f>VLOOKUP(D24,'マスター (3)'!$B$3:$E$200,3,FALSE)</f>
        <v>工藤　由椰</v>
      </c>
      <c r="F24" s="157" t="str">
        <f>VLOOKUP(D24,'マスター (3)'!$B$3:$E$200,2,FALSE)</f>
        <v>主将</v>
      </c>
      <c r="G24" s="155" t="str">
        <f t="shared" si="5"/>
        <v>o</v>
      </c>
      <c r="H24" s="155" t="str">
        <f>IF(D24&lt;A22*10,"エラー",IF(D24&gt;A22*10+9,"エラー","o"))</f>
        <v>o</v>
      </c>
      <c r="K24" s="155" t="str">
        <f t="shared" si="24"/>
        <v>主将</v>
      </c>
      <c r="L24" s="155" t="str">
        <f>E24</f>
        <v>工藤　由椰</v>
      </c>
      <c r="M24" s="120">
        <v>9</v>
      </c>
      <c r="N24" s="120"/>
      <c r="O24" s="155" t="str">
        <f t="shared" si="21"/>
        <v>渡邉　美佳</v>
      </c>
      <c r="P24" s="155" t="str">
        <f t="shared" si="21"/>
        <v>副将</v>
      </c>
      <c r="R24" s="143"/>
      <c r="S24" s="417"/>
      <c r="T24" s="417"/>
      <c r="U24" s="423"/>
      <c r="V24" s="153">
        <v>34</v>
      </c>
      <c r="W24" s="157" t="str">
        <f>VLOOKUP(V24,'マスター (3)'!$B$3:$E$200,3,FALSE)</f>
        <v>田崎　佑奈</v>
      </c>
      <c r="X24" s="157" t="str">
        <f>VLOOKUP(V24,'マスター (3)'!$B$3:$E$200,2,FALSE)</f>
        <v>四将</v>
      </c>
      <c r="Y24" s="155" t="str">
        <f t="shared" si="7"/>
        <v>o</v>
      </c>
      <c r="Z24" s="155" t="str">
        <f>IF(V24&lt;S22*10,"エラー",IF(V24&gt;S22*10+9,"エラー","o"))</f>
        <v>o</v>
      </c>
      <c r="AC24" s="155" t="str">
        <f t="shared" si="25"/>
        <v>四将</v>
      </c>
      <c r="AD24" s="155" t="str">
        <f>W24</f>
        <v>田崎　佑奈</v>
      </c>
      <c r="AE24" s="120">
        <v>8</v>
      </c>
      <c r="AF24" s="120"/>
      <c r="AG24" s="155" t="str">
        <f t="shared" si="22"/>
        <v>今井　莉瑚</v>
      </c>
      <c r="AH24" s="155" t="str">
        <f t="shared" si="22"/>
        <v>六将</v>
      </c>
      <c r="AJ24" s="146"/>
      <c r="AK24" s="417"/>
      <c r="AL24" s="417"/>
      <c r="AM24" s="423"/>
      <c r="AN24" s="153">
        <v>35</v>
      </c>
      <c r="AO24" s="157" t="str">
        <f>VLOOKUP(AN24,'マスター (3)'!$B$3:$E$200,3,FALSE)</f>
        <v>小野　　遥</v>
      </c>
      <c r="AP24" s="157" t="str">
        <f>VLOOKUP(AN24,'マスター (3)'!$B$3:$E$200,2,FALSE)</f>
        <v>五将</v>
      </c>
      <c r="AQ24" s="155" t="str">
        <f t="shared" si="2"/>
        <v>o</v>
      </c>
      <c r="AR24" s="155" t="str">
        <f>IF(AN24&lt;AK22*10,"エラー",IF(AN24&gt;AK22*10+9,"エラー","o"))</f>
        <v>o</v>
      </c>
      <c r="AU24" s="155" t="str">
        <f t="shared" si="26"/>
        <v>五将</v>
      </c>
      <c r="AV24" s="155" t="str">
        <f>AO24</f>
        <v>小野　　遥</v>
      </c>
      <c r="AW24" s="120"/>
      <c r="AX24" s="120">
        <v>21</v>
      </c>
      <c r="AY24" s="189" t="str">
        <f t="shared" si="23"/>
        <v>西村　優杏</v>
      </c>
      <c r="AZ24" s="189" t="str">
        <f t="shared" si="23"/>
        <v>三将</v>
      </c>
      <c r="BB24" s="149"/>
      <c r="BD24" s="188" t="str">
        <f>VLOOKUP(BE24,'マスター (3)'!D:E,2,FALSE)</f>
        <v>宮城</v>
      </c>
      <c r="BE24" s="168" t="str">
        <f t="shared" si="14"/>
        <v>工藤　由椰</v>
      </c>
      <c r="BF24" s="155"/>
      <c r="BG24" s="155" t="str">
        <f t="shared" si="10"/>
        <v>田崎　佑奈</v>
      </c>
      <c r="BH24" s="155"/>
      <c r="BI24" s="155" t="str">
        <f t="shared" si="11"/>
        <v>西村　優杏</v>
      </c>
      <c r="BJ24" s="155"/>
      <c r="BK24">
        <f t="shared" si="12"/>
        <v>3</v>
      </c>
      <c r="BM24" s="155" t="str">
        <f t="shared" si="13"/>
        <v>工藤　由椰</v>
      </c>
      <c r="BN24" s="155" t="str">
        <f>VLOOKUP(BM24,'マスター (3)'!D:E,2,FALSE)</f>
        <v>宮城</v>
      </c>
      <c r="BO24">
        <f>IF(BM24="",0,_xlfn.XLOOKUP(BM24,'マスター (3)'!$D$3:$D$168,'マスター (3)'!$B$3:$B$168,"",0,1))</f>
        <v>31</v>
      </c>
      <c r="BQ24" s="155" t="str">
        <v/>
      </c>
      <c r="BR24" s="155" t="e">
        <v>#N/A</v>
      </c>
      <c r="BS24" s="155">
        <v>0</v>
      </c>
    </row>
    <row r="25" spans="1:71">
      <c r="A25" s="417"/>
      <c r="B25" s="417"/>
      <c r="C25" s="423"/>
      <c r="D25" s="153">
        <v>35</v>
      </c>
      <c r="E25" s="157" t="str">
        <f>VLOOKUP(D25,'マスター (3)'!$B$3:$E$200,3,FALSE)</f>
        <v>小野　　遥</v>
      </c>
      <c r="F25" s="157" t="str">
        <f>VLOOKUP(D25,'マスター (3)'!$B$3:$E$200,2,FALSE)</f>
        <v>五将</v>
      </c>
      <c r="G25" s="155" t="str">
        <f t="shared" si="5"/>
        <v>o</v>
      </c>
      <c r="H25" s="155" t="str">
        <f>IF(D25&lt;A22*10,"エラー",IF(D25&gt;A22*10+9,"エラー","o"))</f>
        <v>o</v>
      </c>
      <c r="K25" s="155" t="str">
        <f t="shared" si="24"/>
        <v>五将</v>
      </c>
      <c r="L25" s="155" t="str">
        <f>E25</f>
        <v>小野　　遥</v>
      </c>
      <c r="M25" s="120"/>
      <c r="N25" s="120">
        <v>14</v>
      </c>
      <c r="O25" s="155" t="str">
        <f t="shared" si="21"/>
        <v>内糸　　 葵</v>
      </c>
      <c r="P25" s="155" t="str">
        <f t="shared" si="21"/>
        <v>四将</v>
      </c>
      <c r="R25" s="143"/>
      <c r="S25" s="417"/>
      <c r="T25" s="417"/>
      <c r="U25" s="423"/>
      <c r="V25" s="153">
        <v>35</v>
      </c>
      <c r="W25" s="157" t="str">
        <f>VLOOKUP(V25,'マスター (3)'!$B$3:$E$200,3,FALSE)</f>
        <v>小野　　遥</v>
      </c>
      <c r="X25" s="157" t="str">
        <f>VLOOKUP(V25,'マスター (3)'!$B$3:$E$200,2,FALSE)</f>
        <v>五将</v>
      </c>
      <c r="Y25" s="155" t="str">
        <f t="shared" si="7"/>
        <v>o</v>
      </c>
      <c r="Z25" s="155" t="str">
        <f>IF(V25&lt;S22*10,"エラー",IF(V25&gt;S22*10+9,"エラー","o"))</f>
        <v>o</v>
      </c>
      <c r="AC25" s="155" t="str">
        <f t="shared" si="25"/>
        <v>五将</v>
      </c>
      <c r="AD25" s="155" t="str">
        <f>W25</f>
        <v>小野　　遥</v>
      </c>
      <c r="AE25" s="120"/>
      <c r="AF25" s="120">
        <v>4</v>
      </c>
      <c r="AG25" s="155" t="str">
        <f t="shared" si="22"/>
        <v>寺下乃々花</v>
      </c>
      <c r="AH25" s="155" t="str">
        <f t="shared" si="22"/>
        <v>副将</v>
      </c>
      <c r="AJ25" s="146"/>
      <c r="AK25" s="417"/>
      <c r="AL25" s="417"/>
      <c r="AM25" s="423"/>
      <c r="AN25" s="153">
        <v>34</v>
      </c>
      <c r="AO25" s="157" t="str">
        <f>VLOOKUP(AN25,'マスター (3)'!$B$3:$E$200,3,FALSE)</f>
        <v>田崎　佑奈</v>
      </c>
      <c r="AP25" s="157" t="str">
        <f>VLOOKUP(AN25,'マスター (3)'!$B$3:$E$200,2,FALSE)</f>
        <v>四将</v>
      </c>
      <c r="AQ25" s="155" t="str">
        <f t="shared" si="2"/>
        <v>o</v>
      </c>
      <c r="AR25" s="155" t="str">
        <f>IF(AN25&lt;AK22*10,"エラー",IF(AN25&gt;AK22*10+9,"エラー","o"))</f>
        <v>o</v>
      </c>
      <c r="AU25" s="155" t="str">
        <f t="shared" si="26"/>
        <v>四将</v>
      </c>
      <c r="AV25" s="155" t="str">
        <f>AO25</f>
        <v>田崎　佑奈</v>
      </c>
      <c r="AW25" s="120"/>
      <c r="AX25" s="120">
        <v>11</v>
      </c>
      <c r="AY25" s="155" t="str">
        <f t="shared" si="23"/>
        <v>大平　和香</v>
      </c>
      <c r="AZ25" s="155" t="str">
        <f t="shared" si="23"/>
        <v>四将</v>
      </c>
      <c r="BB25" s="149"/>
      <c r="BD25" s="188" t="str">
        <f>VLOOKUP(BE25,'マスター (3)'!D:E,2,FALSE)</f>
        <v>滋賀</v>
      </c>
      <c r="BE25" s="168" t="str">
        <f t="shared" si="14"/>
        <v>内糸　　 葵</v>
      </c>
      <c r="BF25" s="155"/>
      <c r="BG25" s="155" t="str">
        <f t="shared" si="10"/>
        <v>寺下乃々花</v>
      </c>
      <c r="BH25" s="155"/>
      <c r="BI25" s="155" t="str">
        <f t="shared" si="11"/>
        <v>大平　和香</v>
      </c>
      <c r="BJ25" s="155"/>
      <c r="BK25">
        <f t="shared" si="12"/>
        <v>1</v>
      </c>
      <c r="BM25" s="155" t="str">
        <f t="shared" si="13"/>
        <v/>
      </c>
      <c r="BN25" s="155" t="e">
        <f>VLOOKUP(BM25,'マスター (3)'!D:E,2,FALSE)</f>
        <v>#N/A</v>
      </c>
      <c r="BO25">
        <f>IF(BM25="",0,_xlfn.XLOOKUP(BM25,'マスター (3)'!$D$3:$D$168,'マスター (3)'!$B$3:$B$168,"",0,1))</f>
        <v>0</v>
      </c>
      <c r="BQ25" s="155" t="str">
        <v/>
      </c>
      <c r="BR25" s="155" t="e">
        <v>#N/A</v>
      </c>
      <c r="BS25" s="155">
        <v>0</v>
      </c>
    </row>
    <row r="26" spans="1:71">
      <c r="A26" s="417"/>
      <c r="B26" s="417"/>
      <c r="C26" s="423"/>
      <c r="D26" s="153">
        <v>34</v>
      </c>
      <c r="E26" s="157" t="str">
        <f>VLOOKUP(D26,'マスター (3)'!$B$3:$E$200,3,FALSE)</f>
        <v>田崎　佑奈</v>
      </c>
      <c r="F26" s="157" t="str">
        <f>VLOOKUP(D26,'マスター (3)'!$B$3:$E$200,2,FALSE)</f>
        <v>四将</v>
      </c>
      <c r="G26" s="155" t="str">
        <f t="shared" si="5"/>
        <v>o</v>
      </c>
      <c r="H26" s="155" t="str">
        <f>IF(D26&lt;A22*10,"エラー",IF(D26&gt;A22*10+9,"エラー","o"))</f>
        <v>o</v>
      </c>
      <c r="K26" s="155" t="str">
        <f t="shared" si="24"/>
        <v>四将</v>
      </c>
      <c r="L26" s="155" t="str">
        <f>E26</f>
        <v>田崎　佑奈</v>
      </c>
      <c r="M26" s="120"/>
      <c r="N26" s="120">
        <v>22</v>
      </c>
      <c r="O26" s="155" t="str">
        <f t="shared" si="21"/>
        <v>小山　愛葵</v>
      </c>
      <c r="P26" s="155" t="str">
        <f t="shared" si="21"/>
        <v>三将</v>
      </c>
      <c r="R26" s="143"/>
      <c r="S26" s="417"/>
      <c r="T26" s="417"/>
      <c r="U26" s="423"/>
      <c r="V26" s="153">
        <v>31</v>
      </c>
      <c r="W26" s="157" t="str">
        <f>VLOOKUP(V26,'マスター (3)'!$B$3:$E$200,3,FALSE)</f>
        <v>工藤　由椰</v>
      </c>
      <c r="X26" s="157" t="str">
        <f>VLOOKUP(V26,'マスター (3)'!$B$3:$E$200,2,FALSE)</f>
        <v>主将</v>
      </c>
      <c r="Y26" s="155" t="str">
        <f t="shared" si="7"/>
        <v>o</v>
      </c>
      <c r="Z26" s="155" t="str">
        <f>IF(V26&lt;S22*10,"エラー",IF(V26&gt;S22*10+9,"エラー","o"))</f>
        <v>o</v>
      </c>
      <c r="AC26" s="155" t="str">
        <f t="shared" si="25"/>
        <v>主将</v>
      </c>
      <c r="AD26" s="155" t="str">
        <f>W26</f>
        <v>工藤　由椰</v>
      </c>
      <c r="AE26" s="120">
        <v>9</v>
      </c>
      <c r="AF26" s="120"/>
      <c r="AG26" s="155" t="str">
        <f t="shared" si="22"/>
        <v>川畑結莉子</v>
      </c>
      <c r="AH26" s="155" t="str">
        <f t="shared" si="22"/>
        <v>主将</v>
      </c>
      <c r="AJ26" s="146"/>
      <c r="AK26" s="417"/>
      <c r="AL26" s="417"/>
      <c r="AM26" s="423"/>
      <c r="AN26" s="153">
        <v>33</v>
      </c>
      <c r="AO26" s="157" t="str">
        <f>VLOOKUP(AN26,'マスター (3)'!$B$3:$E$200,3,FALSE)</f>
        <v>阿部　　光</v>
      </c>
      <c r="AP26" s="157" t="str">
        <f>VLOOKUP(AN26,'マスター (3)'!$B$3:$E$200,2,FALSE)</f>
        <v>三将</v>
      </c>
      <c r="AQ26" s="155" t="str">
        <f t="shared" si="2"/>
        <v>o</v>
      </c>
      <c r="AR26" s="155" t="str">
        <f>IF(AN26&lt;AK22*10,"エラー",IF(AN26&gt;AK22*10+9,"エラー","o"))</f>
        <v>o</v>
      </c>
      <c r="AU26" s="155" t="str">
        <f t="shared" si="26"/>
        <v>三将</v>
      </c>
      <c r="AV26" s="155" t="str">
        <f>AO26</f>
        <v>阿部　　光</v>
      </c>
      <c r="AW26" s="120"/>
      <c r="AX26" s="120">
        <v>5</v>
      </c>
      <c r="AY26" s="189" t="str">
        <f t="shared" si="23"/>
        <v>石丸　柑奈</v>
      </c>
      <c r="AZ26" s="189" t="str">
        <f t="shared" si="23"/>
        <v>主将</v>
      </c>
      <c r="BB26" s="149"/>
      <c r="BD26" s="188" t="str">
        <f>VLOOKUP(BE26,'マスター (3)'!D:E,2,FALSE)</f>
        <v>滋賀</v>
      </c>
      <c r="BE26" s="168" t="str">
        <f t="shared" si="14"/>
        <v>小山　愛葵</v>
      </c>
      <c r="BF26" s="155"/>
      <c r="BG26" s="155" t="str">
        <f t="shared" si="10"/>
        <v>工藤　由椰</v>
      </c>
      <c r="BH26" s="155"/>
      <c r="BI26" s="155" t="str">
        <f t="shared" si="11"/>
        <v>石丸　柑奈</v>
      </c>
      <c r="BJ26" s="155"/>
      <c r="BK26">
        <f t="shared" si="12"/>
        <v>3</v>
      </c>
      <c r="BM26" s="155" t="str">
        <f t="shared" si="13"/>
        <v>小山　愛葵</v>
      </c>
      <c r="BN26" s="155" t="str">
        <f>VLOOKUP(BM26,'マスター (3)'!D:E,2,FALSE)</f>
        <v>滋賀</v>
      </c>
      <c r="BO26">
        <f>IF(BM26="",0,_xlfn.XLOOKUP(BM26,'マスター (3)'!$D$3:$D$168,'マスター (3)'!$B$3:$B$168,"",0,1))</f>
        <v>193</v>
      </c>
      <c r="BQ26" s="155" t="str">
        <v/>
      </c>
      <c r="BR26" s="155" t="e">
        <v>#N/A</v>
      </c>
      <c r="BS26" s="155">
        <v>0</v>
      </c>
    </row>
    <row r="27" spans="1:71">
      <c r="A27" s="417">
        <f>VLOOKUP(C27,'マスター (3)'!$K:$M,2,FALSE)</f>
        <v>19</v>
      </c>
      <c r="B27" s="417" t="str">
        <f>VLOOKUP(C27,'マスター (3)'!$K:$M,3,FALSE)</f>
        <v>滋賀</v>
      </c>
      <c r="C27" s="420" t="s">
        <v>347</v>
      </c>
      <c r="D27" s="153">
        <v>195</v>
      </c>
      <c r="E27" s="155" t="str">
        <f>VLOOKUP(D27,'マスター (3)'!$B$3:$E$200,3,FALSE)</f>
        <v>橋本　　 栞</v>
      </c>
      <c r="F27" s="155" t="str">
        <f>VLOOKUP(D27,'マスター (3)'!$B$3:$E$200,2,FALSE)</f>
        <v>五将</v>
      </c>
      <c r="G27" s="155" t="str">
        <f t="shared" si="5"/>
        <v>o</v>
      </c>
      <c r="H27" s="155" t="str">
        <f>IF(D27&lt;A27*10,"エラー",IF(D27&gt;A27*10+9,"エラー","o"))</f>
        <v>o</v>
      </c>
      <c r="R27" s="143"/>
      <c r="S27" s="417">
        <f>VLOOKUP(U27,'マスター (3)'!$K:$M,2,FALSE)</f>
        <v>12</v>
      </c>
      <c r="T27" s="417" t="str">
        <f>VLOOKUP(U27,'マスター (3)'!$K:$M,3,FALSE)</f>
        <v>長野</v>
      </c>
      <c r="U27" s="420" t="s">
        <v>163</v>
      </c>
      <c r="V27" s="153">
        <v>123</v>
      </c>
      <c r="W27" s="155" t="str">
        <f>VLOOKUP(V27,'マスター (3)'!$B$3:$E$200,3,FALSE)</f>
        <v>秋元敬士郎</v>
      </c>
      <c r="X27" s="155" t="str">
        <f>VLOOKUP(V27,'マスター (3)'!$B$3:$E$200,2,FALSE)</f>
        <v>三将</v>
      </c>
      <c r="Y27" s="155" t="str">
        <f t="shared" si="7"/>
        <v>o</v>
      </c>
      <c r="Z27" s="155" t="str">
        <f>IF(V27&lt;S27*10,"エラー",IF(V27&gt;S27*10+9,"エラー","o"))</f>
        <v>o</v>
      </c>
      <c r="AJ27" s="146"/>
      <c r="AK27" s="417">
        <f>VLOOKUP(AM27,'マスター (3)'!$K:$M,2,FALSE)</f>
        <v>14</v>
      </c>
      <c r="AL27" s="417" t="str">
        <f>VLOOKUP(AM27,'マスター (3)'!$K:$M,3,FALSE)</f>
        <v>石川</v>
      </c>
      <c r="AM27" s="420" t="s">
        <v>164</v>
      </c>
      <c r="AN27" s="153">
        <v>146</v>
      </c>
      <c r="AO27" s="155" t="str">
        <f>VLOOKUP(AN27,'マスター (3)'!$B$3:$E$200,3,FALSE)</f>
        <v>尾上　　颯</v>
      </c>
      <c r="AP27" s="155" t="str">
        <f>VLOOKUP(AN27,'マスター (3)'!$B$3:$E$200,2,FALSE)</f>
        <v>六将</v>
      </c>
      <c r="AQ27" s="155" t="str">
        <f>IF(COUNTIF($AN:$AN,AN27)&gt;1,"重複","o")</f>
        <v>o</v>
      </c>
      <c r="AR27" s="155" t="str">
        <f>IF(AN27&lt;AK27*10,"エラー",IF(AN27&gt;AK27*10+9,"エラー","o"))</f>
        <v>o</v>
      </c>
      <c r="BB27" s="149"/>
      <c r="BD27" s="188" t="e">
        <f>VLOOKUP(BE27,'マスター (3)'!D:E,2,FALSE)</f>
        <v>#N/A</v>
      </c>
      <c r="BE27" s="168" t="str">
        <f t="shared" si="14"/>
        <v/>
      </c>
      <c r="BF27" s="155"/>
      <c r="BG27" s="155" t="str">
        <f t="shared" si="10"/>
        <v/>
      </c>
      <c r="BH27" s="155"/>
      <c r="BI27" s="155" t="str">
        <f t="shared" si="11"/>
        <v/>
      </c>
      <c r="BJ27" s="155"/>
      <c r="BK27">
        <f t="shared" si="12"/>
        <v>6291264</v>
      </c>
      <c r="BM27" s="155" t="str">
        <f t="shared" si="13"/>
        <v/>
      </c>
      <c r="BN27" s="155" t="e">
        <f>VLOOKUP(BM27,'マスター (3)'!D:E,2,FALSE)</f>
        <v>#N/A</v>
      </c>
      <c r="BO27">
        <f>IF(BM27="",0,_xlfn.XLOOKUP(BM27,'マスター (3)'!$D$3:$D$168,'マスター (3)'!$B$3:$B$168,"",0,1))</f>
        <v>0</v>
      </c>
      <c r="BQ27" s="155" t="str">
        <v/>
      </c>
      <c r="BR27" s="155" t="e">
        <v>#N/A</v>
      </c>
      <c r="BS27" s="155">
        <v>0</v>
      </c>
    </row>
    <row r="28" spans="1:71">
      <c r="A28" s="417"/>
      <c r="B28" s="417"/>
      <c r="C28" s="420"/>
      <c r="D28" s="153">
        <v>191</v>
      </c>
      <c r="E28" s="155" t="str">
        <f>VLOOKUP(D28,'マスター (3)'!$B$3:$E$200,3,FALSE)</f>
        <v>大橋　亜梨</v>
      </c>
      <c r="F28" s="155" t="str">
        <f>VLOOKUP(D28,'マスター (3)'!$B$3:$E$200,2,FALSE)</f>
        <v>主将</v>
      </c>
      <c r="G28" s="155" t="str">
        <f t="shared" si="5"/>
        <v>o</v>
      </c>
      <c r="H28" s="155" t="str">
        <f>IF(D28&lt;A27*10,"エラー",IF(D28&gt;A27*10+9,"エラー","o"))</f>
        <v>o</v>
      </c>
      <c r="R28" s="143"/>
      <c r="S28" s="417"/>
      <c r="T28" s="417"/>
      <c r="U28" s="420"/>
      <c r="V28" s="153">
        <v>127</v>
      </c>
      <c r="W28" s="155" t="str">
        <f>VLOOKUP(V28,'マスター (3)'!$B$3:$E$200,3,FALSE)</f>
        <v>木下　聖菜</v>
      </c>
      <c r="X28" s="155" t="str">
        <f>VLOOKUP(V28,'マスター (3)'!$B$3:$E$200,2,FALSE)</f>
        <v>七将</v>
      </c>
      <c r="Y28" s="155" t="str">
        <f t="shared" si="7"/>
        <v>o</v>
      </c>
      <c r="Z28" s="155" t="str">
        <f>IF(V28&lt;S27*10,"エラー",IF(V28&gt;S27*10+9,"エラー","o"))</f>
        <v>o</v>
      </c>
      <c r="AJ28" s="146"/>
      <c r="AK28" s="417"/>
      <c r="AL28" s="417"/>
      <c r="AM28" s="420"/>
      <c r="AN28" s="153">
        <v>145</v>
      </c>
      <c r="AO28" s="155" t="str">
        <f>VLOOKUP(AN28,'マスター (3)'!$B$3:$E$200,3,FALSE)</f>
        <v>谷口　來夢</v>
      </c>
      <c r="AP28" s="155" t="str">
        <f>VLOOKUP(AN28,'マスター (3)'!$B$3:$E$200,2,FALSE)</f>
        <v>五将</v>
      </c>
      <c r="AQ28" s="155" t="str">
        <f t="shared" si="2"/>
        <v>o</v>
      </c>
      <c r="AR28" s="155" t="str">
        <f>IF(AN28&lt;AK27*10,"エラー",IF(AN28&gt;AK27*10+9,"エラー","o"))</f>
        <v>o</v>
      </c>
      <c r="BB28" s="149"/>
      <c r="BD28" s="188" t="e">
        <f>VLOOKUP(BE28,'マスター (3)'!D:E,2,FALSE)</f>
        <v>#N/A</v>
      </c>
      <c r="BE28" s="168" t="str">
        <f t="shared" si="14"/>
        <v/>
      </c>
      <c r="BF28" s="155"/>
      <c r="BG28" s="155" t="str">
        <f t="shared" si="10"/>
        <v/>
      </c>
      <c r="BH28" s="155"/>
      <c r="BI28" s="155" t="str">
        <f t="shared" si="11"/>
        <v/>
      </c>
      <c r="BJ28" s="155"/>
      <c r="BK28">
        <f t="shared" si="12"/>
        <v>6291264</v>
      </c>
      <c r="BM28" s="155" t="str">
        <f t="shared" si="13"/>
        <v/>
      </c>
      <c r="BN28" s="155" t="e">
        <f>VLOOKUP(BM28,'マスター (3)'!D:E,2,FALSE)</f>
        <v>#N/A</v>
      </c>
      <c r="BO28">
        <f>IF(BM28="",0,_xlfn.XLOOKUP(BM28,'マスター (3)'!$D$3:$D$168,'マスター (3)'!$B$3:$B$168,"",0,1))</f>
        <v>0</v>
      </c>
      <c r="BQ28" s="155" t="str">
        <v/>
      </c>
      <c r="BR28" s="155" t="e">
        <v>#N/A</v>
      </c>
      <c r="BS28" s="155">
        <v>0</v>
      </c>
    </row>
    <row r="29" spans="1:71">
      <c r="A29" s="417"/>
      <c r="B29" s="417"/>
      <c r="C29" s="420"/>
      <c r="D29" s="153">
        <v>192</v>
      </c>
      <c r="E29" s="155" t="str">
        <f>VLOOKUP(D29,'マスター (3)'!$B$3:$E$200,3,FALSE)</f>
        <v>渡邉　美佳</v>
      </c>
      <c r="F29" s="155" t="str">
        <f>VLOOKUP(D29,'マスター (3)'!$B$3:$E$200,2,FALSE)</f>
        <v>副将</v>
      </c>
      <c r="G29" s="155" t="str">
        <f t="shared" si="5"/>
        <v>o</v>
      </c>
      <c r="H29" s="155" t="str">
        <f>IF(D29&lt;A27*10,"エラー",IF(D29&gt;A27*10+9,"エラー","o"))</f>
        <v>o</v>
      </c>
      <c r="R29" s="143"/>
      <c r="S29" s="417"/>
      <c r="T29" s="417"/>
      <c r="U29" s="420"/>
      <c r="V29" s="153">
        <v>126</v>
      </c>
      <c r="W29" s="155" t="str">
        <f>VLOOKUP(V29,'マスター (3)'!$B$3:$E$200,3,FALSE)</f>
        <v>今井　莉瑚</v>
      </c>
      <c r="X29" s="155" t="str">
        <f>VLOOKUP(V29,'マスター (3)'!$B$3:$E$200,2,FALSE)</f>
        <v>六将</v>
      </c>
      <c r="Y29" s="155" t="str">
        <f t="shared" si="7"/>
        <v>o</v>
      </c>
      <c r="Z29" s="155" t="str">
        <f>IF(V29&lt;S27*10,"エラー",IF(V29&gt;S27*10+9,"エラー","o"))</f>
        <v>o</v>
      </c>
      <c r="AJ29" s="146"/>
      <c r="AK29" s="417"/>
      <c r="AL29" s="417"/>
      <c r="AM29" s="420"/>
      <c r="AN29" s="153">
        <v>143</v>
      </c>
      <c r="AO29" s="155" t="str">
        <f>VLOOKUP(AN29,'マスター (3)'!$B$3:$E$200,3,FALSE)</f>
        <v>西村　優杏</v>
      </c>
      <c r="AP29" s="155" t="str">
        <f>VLOOKUP(AN29,'マスター (3)'!$B$3:$E$200,2,FALSE)</f>
        <v>三将</v>
      </c>
      <c r="AQ29" s="155" t="str">
        <f t="shared" si="2"/>
        <v>o</v>
      </c>
      <c r="AR29" s="155" t="str">
        <f>IF(AN29&lt;AK27*10,"エラー",IF(AN29&gt;AK27*10+9,"エラー","o"))</f>
        <v>o</v>
      </c>
      <c r="BB29" s="149"/>
      <c r="BD29" s="188" t="e">
        <f>VLOOKUP(BE29,'マスター (3)'!D:E,2,FALSE)</f>
        <v>#N/A</v>
      </c>
      <c r="BE29" s="168" t="str">
        <f t="shared" si="14"/>
        <v/>
      </c>
      <c r="BF29" s="155"/>
      <c r="BG29" s="155" t="str">
        <f t="shared" si="10"/>
        <v/>
      </c>
      <c r="BH29" s="155"/>
      <c r="BI29" s="155" t="str">
        <f t="shared" si="11"/>
        <v/>
      </c>
      <c r="BJ29" s="155"/>
      <c r="BK29">
        <f t="shared" si="12"/>
        <v>6291264</v>
      </c>
      <c r="BM29" s="155" t="str">
        <f t="shared" si="13"/>
        <v/>
      </c>
      <c r="BN29" s="155" t="e">
        <f>VLOOKUP(BM29,'マスター (3)'!D:E,2,FALSE)</f>
        <v>#N/A</v>
      </c>
      <c r="BO29">
        <f>IF(BM29="",0,_xlfn.XLOOKUP(BM29,'マスター (3)'!$D$3:$D$168,'マスター (3)'!$B$3:$B$168,"",0,1))</f>
        <v>0</v>
      </c>
      <c r="BQ29" s="155" t="str">
        <v/>
      </c>
      <c r="BR29" s="155" t="e">
        <v>#N/A</v>
      </c>
      <c r="BS29" s="155">
        <v>0</v>
      </c>
    </row>
    <row r="30" spans="1:71">
      <c r="A30" s="417"/>
      <c r="B30" s="417"/>
      <c r="C30" s="420"/>
      <c r="D30" s="153">
        <v>194</v>
      </c>
      <c r="E30" s="155" t="str">
        <f>VLOOKUP(D30,'マスター (3)'!$B$3:$E$200,3,FALSE)</f>
        <v>内糸　　 葵</v>
      </c>
      <c r="F30" s="155" t="str">
        <f>VLOOKUP(D30,'マスター (3)'!$B$3:$E$200,2,FALSE)</f>
        <v>四将</v>
      </c>
      <c r="G30" s="155" t="str">
        <f t="shared" si="5"/>
        <v>o</v>
      </c>
      <c r="H30" s="155" t="str">
        <f>IF(D30&lt;A27*10,"エラー",IF(D30&gt;A27*10+9,"エラー","o"))</f>
        <v>o</v>
      </c>
      <c r="R30" s="143"/>
      <c r="S30" s="417"/>
      <c r="T30" s="417"/>
      <c r="U30" s="420"/>
      <c r="V30" s="153">
        <v>122</v>
      </c>
      <c r="W30" s="155" t="str">
        <f>VLOOKUP(V30,'マスター (3)'!$B$3:$E$200,3,FALSE)</f>
        <v>寺下乃々花</v>
      </c>
      <c r="X30" s="155" t="str">
        <f>VLOOKUP(V30,'マスター (3)'!$B$3:$E$200,2,FALSE)</f>
        <v>副将</v>
      </c>
      <c r="Y30" s="155" t="str">
        <f t="shared" si="7"/>
        <v>o</v>
      </c>
      <c r="Z30" s="155" t="str">
        <f>IF(V30&lt;S27*10,"エラー",IF(V30&gt;S27*10+9,"エラー","o"))</f>
        <v>o</v>
      </c>
      <c r="AJ30" s="146"/>
      <c r="AK30" s="417"/>
      <c r="AL30" s="417"/>
      <c r="AM30" s="420"/>
      <c r="AN30" s="153">
        <v>144</v>
      </c>
      <c r="AO30" s="155" t="str">
        <f>VLOOKUP(AN30,'マスター (3)'!$B$3:$E$200,3,FALSE)</f>
        <v>大平　和香</v>
      </c>
      <c r="AP30" s="155" t="str">
        <f>VLOOKUP(AN30,'マスター (3)'!$B$3:$E$200,2,FALSE)</f>
        <v>四将</v>
      </c>
      <c r="AQ30" s="155" t="str">
        <f t="shared" si="2"/>
        <v>o</v>
      </c>
      <c r="AR30" s="155" t="str">
        <f>IF(AN30&lt;AK27*10,"エラー",IF(AN30&gt;AK27*10+9,"エラー","o"))</f>
        <v>o</v>
      </c>
      <c r="BB30" s="149"/>
      <c r="BD30" s="188" t="e">
        <f>VLOOKUP(BE30,'マスター (3)'!D:E,2,FALSE)</f>
        <v>#N/A</v>
      </c>
      <c r="BE30" s="168" t="str">
        <f t="shared" si="14"/>
        <v/>
      </c>
      <c r="BF30" s="155"/>
      <c r="BG30" s="155" t="str">
        <f t="shared" si="10"/>
        <v/>
      </c>
      <c r="BH30" s="155"/>
      <c r="BI30" s="155" t="str">
        <f t="shared" si="11"/>
        <v/>
      </c>
      <c r="BJ30" s="155"/>
      <c r="BK30">
        <f t="shared" si="12"/>
        <v>6291264</v>
      </c>
      <c r="BM30" s="155" t="str">
        <f t="shared" si="13"/>
        <v/>
      </c>
      <c r="BN30" s="155" t="e">
        <f>VLOOKUP(BM30,'マスター (3)'!D:E,2,FALSE)</f>
        <v>#N/A</v>
      </c>
      <c r="BO30">
        <f>IF(BM30="",0,_xlfn.XLOOKUP(BM30,'マスター (3)'!$D$3:$D$168,'マスター (3)'!$B$3:$B$168,"",0,1))</f>
        <v>0</v>
      </c>
      <c r="BQ30" s="155" t="str">
        <v/>
      </c>
      <c r="BR30" s="155" t="e">
        <v>#N/A</v>
      </c>
      <c r="BS30" s="155">
        <v>0</v>
      </c>
    </row>
    <row r="31" spans="1:71" ht="19" thickBot="1">
      <c r="A31" s="417"/>
      <c r="B31" s="417"/>
      <c r="C31" s="421"/>
      <c r="D31" s="153">
        <v>193</v>
      </c>
      <c r="E31" s="155" t="str">
        <f>VLOOKUP(D31,'マスター (3)'!$B$3:$E$200,3,FALSE)</f>
        <v>小山　愛葵</v>
      </c>
      <c r="F31" s="155" t="str">
        <f>VLOOKUP(D31,'マスター (3)'!$B$3:$E$200,2,FALSE)</f>
        <v>三将</v>
      </c>
      <c r="G31" s="155" t="str">
        <f t="shared" si="5"/>
        <v>o</v>
      </c>
      <c r="H31" s="155" t="str">
        <f>IF(D31&lt;A27*10,"エラー",IF(D31&gt;A27*10+9,"エラー","o"))</f>
        <v>o</v>
      </c>
      <c r="K31" t="str">
        <f>B32</f>
        <v>長野</v>
      </c>
      <c r="O31" t="str">
        <f>B37</f>
        <v>石川</v>
      </c>
      <c r="R31" s="143"/>
      <c r="S31" s="417"/>
      <c r="T31" s="417"/>
      <c r="U31" s="421"/>
      <c r="V31" s="153">
        <v>121</v>
      </c>
      <c r="W31" s="155" t="str">
        <f>VLOOKUP(V31,'マスター (3)'!$B$3:$E$200,3,FALSE)</f>
        <v>川畑結莉子</v>
      </c>
      <c r="X31" s="155" t="str">
        <f>VLOOKUP(V31,'マスター (3)'!$B$3:$E$200,2,FALSE)</f>
        <v>主将</v>
      </c>
      <c r="Y31" s="155" t="str">
        <f t="shared" si="7"/>
        <v>o</v>
      </c>
      <c r="Z31" s="155" t="str">
        <f>IF(V31&lt;S27*10,"エラー",IF(V31&gt;S27*10+9,"エラー","o"))</f>
        <v>o</v>
      </c>
      <c r="AC31" t="str">
        <f>T32</f>
        <v>滋賀</v>
      </c>
      <c r="AG31" t="str">
        <f>T37</f>
        <v>石川</v>
      </c>
      <c r="AJ31" s="146"/>
      <c r="AK31" s="417"/>
      <c r="AL31" s="417"/>
      <c r="AM31" s="421"/>
      <c r="AN31" s="153">
        <v>141</v>
      </c>
      <c r="AO31" s="155" t="str">
        <f>VLOOKUP(AN31,'マスター (3)'!$B$3:$E$200,3,FALSE)</f>
        <v>石丸　柑奈</v>
      </c>
      <c r="AP31" s="155" t="str">
        <f>VLOOKUP(AN31,'マスター (3)'!$B$3:$E$200,2,FALSE)</f>
        <v>主将</v>
      </c>
      <c r="AQ31" s="155" t="str">
        <f t="shared" si="2"/>
        <v>o</v>
      </c>
      <c r="AR31" s="155" t="str">
        <f>IF(AN31&lt;AK27*10,"エラー",IF(AN31&gt;AK27*10+9,"エラー","o"))</f>
        <v>o</v>
      </c>
      <c r="AU31" t="str">
        <f>AL32</f>
        <v>滋賀</v>
      </c>
      <c r="AY31" t="str">
        <f>AL37</f>
        <v>長野</v>
      </c>
      <c r="BB31" s="149"/>
      <c r="BD31" s="188" t="e">
        <f>VLOOKUP(BE31,'マスター (3)'!D:E,2,FALSE)</f>
        <v>#N/A</v>
      </c>
      <c r="BE31" s="168" t="str">
        <f t="shared" si="14"/>
        <v/>
      </c>
      <c r="BF31" s="155"/>
      <c r="BG31" s="155" t="str">
        <f t="shared" si="10"/>
        <v/>
      </c>
      <c r="BH31" s="155"/>
      <c r="BI31" s="155" t="str">
        <f t="shared" si="11"/>
        <v/>
      </c>
      <c r="BJ31" s="155"/>
      <c r="BK31">
        <f t="shared" si="12"/>
        <v>6291264</v>
      </c>
      <c r="BM31" s="155" t="str">
        <f t="shared" si="13"/>
        <v/>
      </c>
      <c r="BN31" s="155" t="e">
        <f>VLOOKUP(BM31,'マスター (3)'!D:E,2,FALSE)</f>
        <v>#N/A</v>
      </c>
      <c r="BO31">
        <f>IF(BM31="",0,_xlfn.XLOOKUP(BM31,'マスター (3)'!$D$3:$D$168,'マスター (3)'!$B$3:$B$168,"",0,1))</f>
        <v>0</v>
      </c>
      <c r="BQ31" s="155" t="str">
        <v/>
      </c>
      <c r="BR31" s="155" t="e">
        <v>#N/A</v>
      </c>
      <c r="BS31" s="155">
        <v>0</v>
      </c>
    </row>
    <row r="32" spans="1:71">
      <c r="A32" s="417">
        <f>VLOOKUP(C32,'マスター (3)'!$K:$M,2,FALSE)</f>
        <v>12</v>
      </c>
      <c r="B32" s="417" t="str">
        <f>VLOOKUP(C32,'マスター (3)'!$K:$M,3,FALSE)</f>
        <v>長野</v>
      </c>
      <c r="C32" s="422" t="s">
        <v>163</v>
      </c>
      <c r="D32" s="153">
        <v>125</v>
      </c>
      <c r="E32" s="157" t="str">
        <f>VLOOKUP(D32,'マスター (3)'!$B$3:$E$200,3,FALSE)</f>
        <v>山浦　心陽</v>
      </c>
      <c r="F32" s="157" t="str">
        <f>VLOOKUP(D32,'マスター (3)'!$B$3:$E$200,2,FALSE)</f>
        <v>五将</v>
      </c>
      <c r="G32" s="155" t="str">
        <f t="shared" si="5"/>
        <v>o</v>
      </c>
      <c r="H32" s="155" t="str">
        <f>IF(D32&lt;A32*10,"エラー",IF(D32&gt;A32*10+9,"エラー","o"))</f>
        <v>o</v>
      </c>
      <c r="K32" s="155" t="str">
        <f>F32</f>
        <v>五将</v>
      </c>
      <c r="L32" s="155" t="str">
        <f>E32</f>
        <v>山浦　心陽</v>
      </c>
      <c r="M32" s="120"/>
      <c r="N32" s="120">
        <v>23</v>
      </c>
      <c r="O32" s="155" t="str">
        <f t="shared" ref="O32:P36" si="27">E37</f>
        <v>西村　優杏</v>
      </c>
      <c r="P32" s="155" t="str">
        <f t="shared" si="27"/>
        <v>三将</v>
      </c>
      <c r="R32" s="143"/>
      <c r="S32" s="417">
        <f>VLOOKUP(U32,'マスター (3)'!$K:$M,2,FALSE)</f>
        <v>19</v>
      </c>
      <c r="T32" s="417" t="str">
        <f>VLOOKUP(U32,'マスター (3)'!$K:$M,3,FALSE)</f>
        <v>滋賀</v>
      </c>
      <c r="U32" s="422" t="s">
        <v>347</v>
      </c>
      <c r="V32" s="153">
        <v>191</v>
      </c>
      <c r="W32" s="157" t="str">
        <f>VLOOKUP(V32,'マスター (3)'!$B$3:$E$200,3,FALSE)</f>
        <v>大橋　亜梨</v>
      </c>
      <c r="X32" s="157" t="str">
        <f>VLOOKUP(V32,'マスター (3)'!$B$3:$E$200,2,FALSE)</f>
        <v>主将</v>
      </c>
      <c r="Y32" s="155" t="str">
        <f t="shared" si="7"/>
        <v>o</v>
      </c>
      <c r="Z32" s="155" t="str">
        <f>IF(V32&lt;S32*10,"エラー",IF(V32&gt;S32*10+9,"エラー","o"))</f>
        <v>o</v>
      </c>
      <c r="AC32" s="155" t="str">
        <f>X32</f>
        <v>主将</v>
      </c>
      <c r="AD32" s="155" t="str">
        <f>W32</f>
        <v>大橋　亜梨</v>
      </c>
      <c r="AE32" s="120"/>
      <c r="AF32" s="120">
        <v>2</v>
      </c>
      <c r="AG32" s="155" t="str">
        <f t="shared" ref="AG32:AH36" si="28">W37</f>
        <v>尾上　　颯</v>
      </c>
      <c r="AH32" s="155" t="str">
        <f t="shared" si="28"/>
        <v>六将</v>
      </c>
      <c r="AJ32" s="146"/>
      <c r="AK32" s="417">
        <f>VLOOKUP(AM32,'マスター (3)'!$K:$M,2,FALSE)</f>
        <v>19</v>
      </c>
      <c r="AL32" s="417" t="str">
        <f>VLOOKUP(AM32,'マスター (3)'!$K:$M,3,FALSE)</f>
        <v>滋賀</v>
      </c>
      <c r="AM32" s="422" t="s">
        <v>347</v>
      </c>
      <c r="AN32" s="153">
        <v>194</v>
      </c>
      <c r="AO32" s="157" t="str">
        <f>VLOOKUP(AN32,'マスター (3)'!$B$3:$E$200,3,FALSE)</f>
        <v>内糸　　 葵</v>
      </c>
      <c r="AP32" s="157" t="str">
        <f>VLOOKUP(AN32,'マスター (3)'!$B$3:$E$200,2,FALSE)</f>
        <v>四将</v>
      </c>
      <c r="AQ32" s="155" t="str">
        <f t="shared" si="2"/>
        <v>o</v>
      </c>
      <c r="AR32" s="155" t="str">
        <f>IF(AN32&lt;AK32*10,"エラー",IF(AN32&gt;AK32*10+9,"エラー","o"))</f>
        <v>o</v>
      </c>
      <c r="AU32" s="155" t="str">
        <f>AP32</f>
        <v>四将</v>
      </c>
      <c r="AV32" s="155" t="str">
        <f>AO32</f>
        <v>内糸　　 葵</v>
      </c>
      <c r="AW32" s="120"/>
      <c r="AX32" s="120">
        <v>1</v>
      </c>
      <c r="AY32" s="155" t="str">
        <f t="shared" ref="AY32:AZ36" si="29">AO37</f>
        <v>寺下乃々花</v>
      </c>
      <c r="AZ32" s="155" t="str">
        <f t="shared" si="29"/>
        <v>副将</v>
      </c>
      <c r="BB32" s="149"/>
      <c r="BD32" s="188" t="str">
        <f>VLOOKUP(BE32,'マスター (3)'!D:E,2,FALSE)</f>
        <v>石川</v>
      </c>
      <c r="BE32" s="168" t="str">
        <f t="shared" si="14"/>
        <v>西村　優杏</v>
      </c>
      <c r="BF32" s="155"/>
      <c r="BG32" s="155" t="str">
        <f t="shared" si="10"/>
        <v>尾上　　颯</v>
      </c>
      <c r="BH32" s="155"/>
      <c r="BI32" s="155" t="str">
        <f t="shared" si="11"/>
        <v>寺下乃々花</v>
      </c>
      <c r="BJ32" s="155"/>
      <c r="BK32">
        <f t="shared" si="12"/>
        <v>3</v>
      </c>
      <c r="BM32" s="155" t="str">
        <f t="shared" si="13"/>
        <v>西村　優杏</v>
      </c>
      <c r="BN32" s="155" t="str">
        <f>VLOOKUP(BM32,'マスター (3)'!D:E,2,FALSE)</f>
        <v>石川</v>
      </c>
      <c r="BO32">
        <f>IF(BM32="",0,_xlfn.XLOOKUP(BM32,'マスター (3)'!$D$3:$D$168,'マスター (3)'!$B$3:$B$168,"",0,1))</f>
        <v>143</v>
      </c>
      <c r="BQ32" s="155" t="str">
        <v/>
      </c>
      <c r="BR32" s="155" t="e">
        <v>#N/A</v>
      </c>
      <c r="BS32" s="155">
        <v>0</v>
      </c>
    </row>
    <row r="33" spans="1:71">
      <c r="A33" s="417"/>
      <c r="B33" s="417"/>
      <c r="C33" s="423"/>
      <c r="D33" s="153">
        <v>121</v>
      </c>
      <c r="E33" s="157" t="str">
        <f>VLOOKUP(D33,'マスター (3)'!$B$3:$E$200,3,FALSE)</f>
        <v>川畑結莉子</v>
      </c>
      <c r="F33" s="157" t="str">
        <f>VLOOKUP(D33,'マスター (3)'!$B$3:$E$200,2,FALSE)</f>
        <v>主将</v>
      </c>
      <c r="G33" s="155" t="str">
        <f t="shared" si="5"/>
        <v>o</v>
      </c>
      <c r="H33" s="155" t="str">
        <f>IF(D33&lt;A32*10,"エラー",IF(D33&gt;A32*10+9,"エラー","o"))</f>
        <v>o</v>
      </c>
      <c r="K33" s="155" t="str">
        <f t="shared" ref="K33:K36" si="30">F33</f>
        <v>主将</v>
      </c>
      <c r="L33" s="155" t="str">
        <f>E33</f>
        <v>川畑結莉子</v>
      </c>
      <c r="M33" s="120"/>
      <c r="N33" s="120">
        <v>9</v>
      </c>
      <c r="O33" s="155" t="str">
        <f t="shared" si="27"/>
        <v>大平　和香</v>
      </c>
      <c r="P33" s="155" t="str">
        <f t="shared" si="27"/>
        <v>四将</v>
      </c>
      <c r="R33" s="143"/>
      <c r="S33" s="417"/>
      <c r="T33" s="417"/>
      <c r="U33" s="423"/>
      <c r="V33" s="153">
        <v>196</v>
      </c>
      <c r="W33" s="157" t="str">
        <f>VLOOKUP(V33,'マスター (3)'!$B$3:$E$200,3,FALSE)</f>
        <v>柴田　彩奈</v>
      </c>
      <c r="X33" s="157" t="str">
        <f>VLOOKUP(V33,'マスター (3)'!$B$3:$E$200,2,FALSE)</f>
        <v>六将</v>
      </c>
      <c r="Y33" s="155" t="str">
        <f t="shared" si="7"/>
        <v>o</v>
      </c>
      <c r="Z33" s="155" t="str">
        <f>IF(V33&lt;S32*10,"エラー",IF(V33&gt;S32*10+9,"エラー","o"))</f>
        <v>o</v>
      </c>
      <c r="AC33" s="155" t="str">
        <f t="shared" ref="AC33:AC36" si="31">X33</f>
        <v>六将</v>
      </c>
      <c r="AD33" s="155" t="str">
        <f>W33</f>
        <v>柴田　彩奈</v>
      </c>
      <c r="AE33" s="120"/>
      <c r="AF33" s="120">
        <v>20</v>
      </c>
      <c r="AG33" s="155" t="str">
        <f t="shared" si="28"/>
        <v>石丸　柑奈</v>
      </c>
      <c r="AH33" s="155" t="str">
        <f t="shared" si="28"/>
        <v>主将</v>
      </c>
      <c r="AJ33" s="146"/>
      <c r="AK33" s="417"/>
      <c r="AL33" s="417"/>
      <c r="AM33" s="423"/>
      <c r="AN33" s="153">
        <v>191</v>
      </c>
      <c r="AO33" s="157" t="str">
        <f>VLOOKUP(AN33,'マスター (3)'!$B$3:$E$200,3,FALSE)</f>
        <v>大橋　亜梨</v>
      </c>
      <c r="AP33" s="157" t="str">
        <f>VLOOKUP(AN33,'マスター (3)'!$B$3:$E$200,2,FALSE)</f>
        <v>主将</v>
      </c>
      <c r="AQ33" s="155" t="str">
        <f t="shared" si="2"/>
        <v>o</v>
      </c>
      <c r="AR33" s="155" t="str">
        <f>IF(AN33&lt;AK32*10,"エラー",IF(AN33&gt;AK32*10+9,"エラー","o"))</f>
        <v>o</v>
      </c>
      <c r="AU33" s="155" t="str">
        <f t="shared" ref="AU33:AU36" si="32">AP33</f>
        <v>主将</v>
      </c>
      <c r="AV33" s="155" t="str">
        <f>AO33</f>
        <v>大橋　亜梨</v>
      </c>
      <c r="AW33" s="120">
        <v>10</v>
      </c>
      <c r="AX33" s="120"/>
      <c r="AY33" s="155" t="str">
        <f t="shared" si="29"/>
        <v>川畑結莉子</v>
      </c>
      <c r="AZ33" s="155" t="str">
        <f t="shared" si="29"/>
        <v>主将</v>
      </c>
      <c r="BB33" s="149"/>
      <c r="BD33" s="188" t="str">
        <f>VLOOKUP(BE33,'マスター (3)'!D:E,2,FALSE)</f>
        <v>石川</v>
      </c>
      <c r="BE33" s="168" t="str">
        <f t="shared" si="14"/>
        <v>大平　和香</v>
      </c>
      <c r="BF33" s="155"/>
      <c r="BG33" s="155" t="str">
        <f t="shared" si="10"/>
        <v>石丸　柑奈</v>
      </c>
      <c r="BH33" s="155"/>
      <c r="BI33" s="155" t="str">
        <f t="shared" si="11"/>
        <v>大橋　亜梨</v>
      </c>
      <c r="BJ33" s="155"/>
      <c r="BK33">
        <f t="shared" si="12"/>
        <v>2</v>
      </c>
      <c r="BM33" s="155" t="str">
        <f t="shared" si="13"/>
        <v/>
      </c>
      <c r="BN33" s="155" t="e">
        <f>VLOOKUP(BM33,'マスター (3)'!D:E,2,FALSE)</f>
        <v>#N/A</v>
      </c>
      <c r="BO33">
        <f>IF(BM33="",0,_xlfn.XLOOKUP(BM33,'マスター (3)'!$D$3:$D$168,'マスター (3)'!$B$3:$B$168,"",0,1))</f>
        <v>0</v>
      </c>
      <c r="BQ33" s="155" t="str">
        <v/>
      </c>
      <c r="BR33" s="155" t="e">
        <v>#N/A</v>
      </c>
      <c r="BS33" s="155">
        <v>0</v>
      </c>
    </row>
    <row r="34" spans="1:71">
      <c r="A34" s="417"/>
      <c r="B34" s="417"/>
      <c r="C34" s="423"/>
      <c r="D34" s="153">
        <v>122</v>
      </c>
      <c r="E34" s="157" t="str">
        <f>VLOOKUP(D34,'マスター (3)'!$B$3:$E$200,3,FALSE)</f>
        <v>寺下乃々花</v>
      </c>
      <c r="F34" s="157" t="str">
        <f>VLOOKUP(D34,'マスター (3)'!$B$3:$E$200,2,FALSE)</f>
        <v>副将</v>
      </c>
      <c r="G34" s="155" t="str">
        <f t="shared" si="5"/>
        <v>o</v>
      </c>
      <c r="H34" s="155" t="str">
        <f>IF(D34&lt;A32*10,"エラー",IF(D34&gt;A32*10+9,"エラー","o"))</f>
        <v>o</v>
      </c>
      <c r="K34" s="155" t="str">
        <f t="shared" si="30"/>
        <v>副将</v>
      </c>
      <c r="L34" s="155" t="str">
        <f>E34</f>
        <v>寺下乃々花</v>
      </c>
      <c r="M34" s="120"/>
      <c r="N34" s="120">
        <v>5</v>
      </c>
      <c r="O34" s="155" t="str">
        <f t="shared" si="27"/>
        <v>野澤　咲亜</v>
      </c>
      <c r="P34" s="155" t="str">
        <f t="shared" si="27"/>
        <v>副将</v>
      </c>
      <c r="R34" s="143"/>
      <c r="S34" s="417"/>
      <c r="T34" s="417"/>
      <c r="U34" s="423"/>
      <c r="V34" s="153">
        <v>194</v>
      </c>
      <c r="W34" s="157" t="str">
        <f>VLOOKUP(V34,'マスター (3)'!$B$3:$E$200,3,FALSE)</f>
        <v>内糸　　 葵</v>
      </c>
      <c r="X34" s="157" t="str">
        <f>VLOOKUP(V34,'マスター (3)'!$B$3:$E$200,2,FALSE)</f>
        <v>四将</v>
      </c>
      <c r="Y34" s="155" t="str">
        <f t="shared" si="7"/>
        <v>o</v>
      </c>
      <c r="Z34" s="155" t="str">
        <f>IF(V34&lt;S32*10,"エラー",IF(V34&gt;S32*10+9,"エラー","o"))</f>
        <v>o</v>
      </c>
      <c r="AC34" s="155" t="str">
        <f t="shared" si="31"/>
        <v>四将</v>
      </c>
      <c r="AD34" s="155" t="str">
        <f>W34</f>
        <v>内糸　　 葵</v>
      </c>
      <c r="AE34" s="120"/>
      <c r="AF34" s="120">
        <v>2</v>
      </c>
      <c r="AG34" s="155" t="str">
        <f t="shared" si="28"/>
        <v>西村　優杏</v>
      </c>
      <c r="AH34" s="155" t="str">
        <f t="shared" si="28"/>
        <v>三将</v>
      </c>
      <c r="AJ34" s="146"/>
      <c r="AK34" s="417"/>
      <c r="AL34" s="417"/>
      <c r="AM34" s="423"/>
      <c r="AN34" s="153">
        <v>192</v>
      </c>
      <c r="AO34" s="157" t="str">
        <f>VLOOKUP(AN34,'マスター (3)'!$B$3:$E$200,3,FALSE)</f>
        <v>渡邉　美佳</v>
      </c>
      <c r="AP34" s="157" t="str">
        <f>VLOOKUP(AN34,'マスター (3)'!$B$3:$E$200,2,FALSE)</f>
        <v>副将</v>
      </c>
      <c r="AQ34" s="155" t="str">
        <f t="shared" si="2"/>
        <v>o</v>
      </c>
      <c r="AR34" s="155" t="str">
        <f>IF(AN34&lt;AK32*10,"エラー",IF(AN34&gt;AK32*10+9,"エラー","o"))</f>
        <v>o</v>
      </c>
      <c r="AU34" s="155" t="str">
        <f t="shared" si="32"/>
        <v>副将</v>
      </c>
      <c r="AV34" s="155" t="str">
        <f>AO34</f>
        <v>渡邉　美佳</v>
      </c>
      <c r="AW34" s="120">
        <v>8</v>
      </c>
      <c r="AX34" s="120"/>
      <c r="AY34" s="189" t="str">
        <f t="shared" si="29"/>
        <v>秋元敬士郎</v>
      </c>
      <c r="AZ34" s="189" t="str">
        <f t="shared" si="29"/>
        <v>三将</v>
      </c>
      <c r="BB34" s="149"/>
      <c r="BD34" s="188" t="str">
        <f>VLOOKUP(BE34,'マスター (3)'!D:E,2,FALSE)</f>
        <v>石川</v>
      </c>
      <c r="BE34" s="168" t="str">
        <f t="shared" si="14"/>
        <v>野澤　咲亜</v>
      </c>
      <c r="BF34" s="155"/>
      <c r="BG34" s="155" t="str">
        <f t="shared" si="10"/>
        <v>西村　優杏</v>
      </c>
      <c r="BH34" s="155"/>
      <c r="BI34" s="155" t="str">
        <f t="shared" si="11"/>
        <v>渡邉　美佳</v>
      </c>
      <c r="BJ34" s="155"/>
      <c r="BK34">
        <f t="shared" si="12"/>
        <v>1</v>
      </c>
      <c r="BM34" s="155" t="str">
        <f t="shared" si="13"/>
        <v/>
      </c>
      <c r="BN34" s="155" t="e">
        <f>VLOOKUP(BM34,'マスター (3)'!D:E,2,FALSE)</f>
        <v>#N/A</v>
      </c>
      <c r="BO34">
        <f>IF(BM34="",0,_xlfn.XLOOKUP(BM34,'マスター (3)'!$D$3:$D$168,'マスター (3)'!$B$3:$B$168,"",0,1))</f>
        <v>0</v>
      </c>
      <c r="BQ34" s="155" t="str">
        <v/>
      </c>
      <c r="BR34" s="155" t="e">
        <v>#N/A</v>
      </c>
      <c r="BS34" s="155">
        <v>0</v>
      </c>
    </row>
    <row r="35" spans="1:71">
      <c r="A35" s="417"/>
      <c r="B35" s="417"/>
      <c r="C35" s="423"/>
      <c r="D35" s="153">
        <v>124</v>
      </c>
      <c r="E35" s="157" t="str">
        <f>VLOOKUP(D35,'マスター (3)'!$B$3:$E$200,3,FALSE)</f>
        <v>滝澤　耀斗</v>
      </c>
      <c r="F35" s="157" t="str">
        <f>VLOOKUP(D35,'マスター (3)'!$B$3:$E$200,2,FALSE)</f>
        <v>四将</v>
      </c>
      <c r="G35" s="155" t="str">
        <f t="shared" si="5"/>
        <v>o</v>
      </c>
      <c r="H35" s="155" t="str">
        <f>IF(D35&lt;A32*10,"エラー",IF(D35&gt;A32*10+9,"エラー","o"))</f>
        <v>o</v>
      </c>
      <c r="K35" s="155" t="str">
        <f t="shared" si="30"/>
        <v>四将</v>
      </c>
      <c r="L35" s="155" t="str">
        <f>E35</f>
        <v>滝澤　耀斗</v>
      </c>
      <c r="M35" s="120"/>
      <c r="N35" s="120">
        <v>16</v>
      </c>
      <c r="O35" s="155" t="str">
        <f t="shared" si="27"/>
        <v>石丸　柑奈</v>
      </c>
      <c r="P35" s="155" t="str">
        <f t="shared" si="27"/>
        <v>主将</v>
      </c>
      <c r="R35" s="143"/>
      <c r="S35" s="417"/>
      <c r="T35" s="417"/>
      <c r="U35" s="423"/>
      <c r="V35" s="153">
        <v>192</v>
      </c>
      <c r="W35" s="157" t="str">
        <f>VLOOKUP(V35,'マスター (3)'!$B$3:$E$200,3,FALSE)</f>
        <v>渡邉　美佳</v>
      </c>
      <c r="X35" s="157" t="str">
        <f>VLOOKUP(V35,'マスター (3)'!$B$3:$E$200,2,FALSE)</f>
        <v>副将</v>
      </c>
      <c r="Y35" s="155" t="str">
        <f t="shared" si="7"/>
        <v>o</v>
      </c>
      <c r="Z35" s="155" t="str">
        <f>IF(V35&lt;S32*10,"エラー",IF(V35&gt;S32*10+9,"エラー","o"))</f>
        <v>o</v>
      </c>
      <c r="AC35" s="155" t="str">
        <f t="shared" si="31"/>
        <v>副将</v>
      </c>
      <c r="AD35" s="155" t="str">
        <f>W35</f>
        <v>渡邉　美佳</v>
      </c>
      <c r="AE35" s="120">
        <v>6</v>
      </c>
      <c r="AF35" s="120"/>
      <c r="AG35" s="155" t="str">
        <f t="shared" si="28"/>
        <v>野澤　咲亜</v>
      </c>
      <c r="AH35" s="155" t="str">
        <f t="shared" si="28"/>
        <v>副将</v>
      </c>
      <c r="AJ35" s="146"/>
      <c r="AK35" s="417"/>
      <c r="AL35" s="417"/>
      <c r="AM35" s="423"/>
      <c r="AN35" s="153">
        <v>193</v>
      </c>
      <c r="AO35" s="157" t="str">
        <f>VLOOKUP(AN35,'マスター (3)'!$B$3:$E$200,3,FALSE)</f>
        <v>小山　愛葵</v>
      </c>
      <c r="AP35" s="157" t="str">
        <f>VLOOKUP(AN35,'マスター (3)'!$B$3:$E$200,2,FALSE)</f>
        <v>三将</v>
      </c>
      <c r="AQ35" s="155" t="str">
        <f t="shared" si="2"/>
        <v>o</v>
      </c>
      <c r="AR35" s="155" t="str">
        <f>IF(AN35&lt;AK32*10,"エラー",IF(AN35&gt;AK32*10+9,"エラー","o"))</f>
        <v>o</v>
      </c>
      <c r="AU35" s="189" t="str">
        <f t="shared" si="32"/>
        <v>三将</v>
      </c>
      <c r="AV35" s="189" t="str">
        <f>AO35</f>
        <v>小山　愛葵</v>
      </c>
      <c r="AW35" s="120">
        <v>9</v>
      </c>
      <c r="AX35" s="120"/>
      <c r="AY35" s="155" t="str">
        <f t="shared" si="29"/>
        <v>滝澤　耀斗</v>
      </c>
      <c r="AZ35" s="155" t="str">
        <f t="shared" si="29"/>
        <v>四将</v>
      </c>
      <c r="BB35" s="149"/>
      <c r="BD35" s="188" t="str">
        <f>VLOOKUP(BE35,'マスター (3)'!D:E,2,FALSE)</f>
        <v>石川</v>
      </c>
      <c r="BE35" s="168" t="str">
        <f t="shared" si="14"/>
        <v>石丸　柑奈</v>
      </c>
      <c r="BF35" s="155"/>
      <c r="BG35" s="155" t="str">
        <f t="shared" si="10"/>
        <v>渡邉　美佳</v>
      </c>
      <c r="BH35" s="155"/>
      <c r="BI35" s="155" t="str">
        <f t="shared" si="11"/>
        <v>小山　愛葵</v>
      </c>
      <c r="BJ35" s="155"/>
      <c r="BK35">
        <f t="shared" si="12"/>
        <v>3</v>
      </c>
      <c r="BM35" s="155" t="str">
        <f t="shared" si="13"/>
        <v>石丸　柑奈</v>
      </c>
      <c r="BN35" s="155" t="str">
        <f>VLOOKUP(BM35,'マスター (3)'!D:E,2,FALSE)</f>
        <v>石川</v>
      </c>
      <c r="BO35">
        <f>IF(BM35="",0,_xlfn.XLOOKUP(BM35,'マスター (3)'!$D$3:$D$168,'マスター (3)'!$B$3:$B$168,"",0,1))</f>
        <v>141</v>
      </c>
      <c r="BQ35" s="155" t="str">
        <v/>
      </c>
      <c r="BR35" s="155" t="e">
        <v>#N/A</v>
      </c>
      <c r="BS35" s="155">
        <v>0</v>
      </c>
    </row>
    <row r="36" spans="1:71">
      <c r="A36" s="417"/>
      <c r="B36" s="417"/>
      <c r="C36" s="423"/>
      <c r="D36" s="153">
        <v>123</v>
      </c>
      <c r="E36" s="157" t="str">
        <f>VLOOKUP(D36,'マスター (3)'!$B$3:$E$200,3,FALSE)</f>
        <v>秋元敬士郎</v>
      </c>
      <c r="F36" s="157" t="str">
        <f>VLOOKUP(D36,'マスター (3)'!$B$3:$E$200,2,FALSE)</f>
        <v>三将</v>
      </c>
      <c r="G36" s="155" t="str">
        <f t="shared" si="5"/>
        <v>o</v>
      </c>
      <c r="H36" s="155" t="str">
        <f>IF(D36&lt;A32*10,"エラー",IF(D36&gt;A32*10+9,"エラー","o"))</f>
        <v>o</v>
      </c>
      <c r="K36" s="155" t="str">
        <f t="shared" si="30"/>
        <v>三将</v>
      </c>
      <c r="L36" s="155" t="str">
        <f>E36</f>
        <v>秋元敬士郎</v>
      </c>
      <c r="M36" s="120">
        <v>14</v>
      </c>
      <c r="N36" s="120"/>
      <c r="O36" s="155" t="str">
        <f t="shared" si="27"/>
        <v>藤田　海緒</v>
      </c>
      <c r="P36" s="155" t="str">
        <f t="shared" si="27"/>
        <v>七将</v>
      </c>
      <c r="R36" s="143"/>
      <c r="S36" s="417"/>
      <c r="T36" s="417"/>
      <c r="U36" s="423"/>
      <c r="V36" s="153">
        <v>193</v>
      </c>
      <c r="W36" s="157" t="str">
        <f>VLOOKUP(V36,'マスター (3)'!$B$3:$E$200,3,FALSE)</f>
        <v>小山　愛葵</v>
      </c>
      <c r="X36" s="157" t="str">
        <f>VLOOKUP(V36,'マスター (3)'!$B$3:$E$200,2,FALSE)</f>
        <v>三将</v>
      </c>
      <c r="Y36" s="155" t="str">
        <f t="shared" si="7"/>
        <v>o</v>
      </c>
      <c r="Z36" s="155" t="str">
        <f>IF(V36&lt;S32*10,"エラー",IF(V36&gt;S32*10+9,"エラー","o"))</f>
        <v>o</v>
      </c>
      <c r="AC36" s="155" t="str">
        <f t="shared" si="31"/>
        <v>三将</v>
      </c>
      <c r="AD36" s="155" t="str">
        <f>W36</f>
        <v>小山　愛葵</v>
      </c>
      <c r="AE36" s="120">
        <v>3</v>
      </c>
      <c r="AF36" s="120"/>
      <c r="AG36" s="155" t="str">
        <f t="shared" si="28"/>
        <v>谷口　來夢</v>
      </c>
      <c r="AH36" s="155" t="str">
        <f t="shared" si="28"/>
        <v>五将</v>
      </c>
      <c r="AJ36" s="146"/>
      <c r="AK36" s="417"/>
      <c r="AL36" s="417"/>
      <c r="AM36" s="423"/>
      <c r="AN36" s="153">
        <v>196</v>
      </c>
      <c r="AO36" s="157" t="str">
        <f>VLOOKUP(AN36,'マスター (3)'!$B$3:$E$200,3,FALSE)</f>
        <v>柴田　彩奈</v>
      </c>
      <c r="AP36" s="157" t="str">
        <f>VLOOKUP(AN36,'マスター (3)'!$B$3:$E$200,2,FALSE)</f>
        <v>六将</v>
      </c>
      <c r="AQ36" s="155" t="str">
        <f t="shared" si="2"/>
        <v>o</v>
      </c>
      <c r="AR36" s="155" t="str">
        <f>IF(AN36&lt;AK32*10,"エラー",IF(AN36&gt;AK32*10+9,"エラー","o"))</f>
        <v>o</v>
      </c>
      <c r="AU36" s="155" t="str">
        <f t="shared" si="32"/>
        <v>六将</v>
      </c>
      <c r="AV36" s="155" t="str">
        <f>AO36</f>
        <v>柴田　彩奈</v>
      </c>
      <c r="AW36" s="120">
        <v>14</v>
      </c>
      <c r="AX36" s="120"/>
      <c r="AY36" s="155" t="str">
        <f t="shared" si="29"/>
        <v>山浦　心陽</v>
      </c>
      <c r="AZ36" s="155" t="str">
        <f t="shared" si="29"/>
        <v>五将</v>
      </c>
      <c r="BB36" s="149"/>
      <c r="BD36" s="188" t="str">
        <f>VLOOKUP(BE36,'マスター (3)'!D:E,2,FALSE)</f>
        <v>長野</v>
      </c>
      <c r="BE36" s="168" t="str">
        <f t="shared" si="14"/>
        <v>秋元敬士郎</v>
      </c>
      <c r="BF36" s="155"/>
      <c r="BG36" s="155" t="str">
        <f t="shared" si="10"/>
        <v>小山　愛葵</v>
      </c>
      <c r="BH36" s="155"/>
      <c r="BI36" s="155" t="str">
        <f t="shared" si="11"/>
        <v>柴田　彩奈</v>
      </c>
      <c r="BJ36" s="155"/>
      <c r="BK36">
        <f t="shared" si="12"/>
        <v>2</v>
      </c>
      <c r="BM36" s="155" t="str">
        <f t="shared" si="13"/>
        <v/>
      </c>
      <c r="BN36" s="155" t="e">
        <f>VLOOKUP(BM36,'マスター (3)'!D:E,2,FALSE)</f>
        <v>#N/A</v>
      </c>
      <c r="BO36">
        <f>IF(BM36="",0,_xlfn.XLOOKUP(BM36,'マスター (3)'!$D$3:$D$168,'マスター (3)'!$B$3:$B$168,"",0,1))</f>
        <v>0</v>
      </c>
      <c r="BQ36" s="155" t="str">
        <v/>
      </c>
      <c r="BR36" s="155" t="e">
        <v>#N/A</v>
      </c>
      <c r="BS36" s="155">
        <v>0</v>
      </c>
    </row>
    <row r="37" spans="1:71">
      <c r="A37" s="417">
        <f>VLOOKUP(C37,'マスター (3)'!$K:$M,2,FALSE)</f>
        <v>14</v>
      </c>
      <c r="B37" s="417" t="str">
        <f>VLOOKUP(C37,'マスター (3)'!$K:$M,3,FALSE)</f>
        <v>石川</v>
      </c>
      <c r="C37" s="420" t="s">
        <v>164</v>
      </c>
      <c r="D37" s="153">
        <v>143</v>
      </c>
      <c r="E37" s="155" t="str">
        <f>VLOOKUP(D37,'マスター (3)'!$B$3:$E$200,3,FALSE)</f>
        <v>西村　優杏</v>
      </c>
      <c r="F37" s="155" t="str">
        <f>VLOOKUP(D37,'マスター (3)'!$B$3:$E$200,2,FALSE)</f>
        <v>三将</v>
      </c>
      <c r="G37" s="155" t="str">
        <f t="shared" si="5"/>
        <v>o</v>
      </c>
      <c r="H37" s="155" t="str">
        <f>IF(D37&lt;A37*10,"エラー",IF(D37&gt;A37*10+9,"エラー","o"))</f>
        <v>o</v>
      </c>
      <c r="R37" s="143"/>
      <c r="S37" s="417">
        <f>VLOOKUP(U37,'マスター (3)'!$K:$M,2,FALSE)</f>
        <v>14</v>
      </c>
      <c r="T37" s="417" t="str">
        <f>VLOOKUP(U37,'マスター (3)'!$K:$M,3,FALSE)</f>
        <v>石川</v>
      </c>
      <c r="U37" s="420" t="s">
        <v>164</v>
      </c>
      <c r="V37" s="153">
        <v>146</v>
      </c>
      <c r="W37" s="155" t="str">
        <f>VLOOKUP(V37,'マスター (3)'!$B$3:$E$200,3,FALSE)</f>
        <v>尾上　　颯</v>
      </c>
      <c r="X37" s="155" t="str">
        <f>VLOOKUP(V37,'マスター (3)'!$B$3:$E$200,2,FALSE)</f>
        <v>六将</v>
      </c>
      <c r="Y37" s="155" t="str">
        <f t="shared" si="7"/>
        <v>o</v>
      </c>
      <c r="Z37" s="155" t="str">
        <f>IF(V37&lt;S37*10,"エラー",IF(V37&gt;S37*10+9,"エラー","o"))</f>
        <v>o</v>
      </c>
      <c r="AJ37" s="146"/>
      <c r="AK37" s="417">
        <f>VLOOKUP(AM37,'マスター (3)'!$K:$M,2,FALSE)</f>
        <v>12</v>
      </c>
      <c r="AL37" s="417" t="str">
        <f>VLOOKUP(AM37,'マスター (3)'!$K:$M,3,FALSE)</f>
        <v>長野</v>
      </c>
      <c r="AM37" s="420" t="s">
        <v>163</v>
      </c>
      <c r="AN37" s="153">
        <v>122</v>
      </c>
      <c r="AO37" s="155" t="str">
        <f>VLOOKUP(AN37,'マスター (3)'!$B$3:$E$200,3,FALSE)</f>
        <v>寺下乃々花</v>
      </c>
      <c r="AP37" s="155" t="str">
        <f>VLOOKUP(AN37,'マスター (3)'!$B$3:$E$200,2,FALSE)</f>
        <v>副将</v>
      </c>
      <c r="AQ37" s="155" t="str">
        <f t="shared" si="2"/>
        <v>o</v>
      </c>
      <c r="AR37" s="155" t="str">
        <f>IF(AN37&lt;AK37*10,"エラー",IF(AN37&gt;AK37*10+9,"エラー","o"))</f>
        <v>o</v>
      </c>
      <c r="BB37" s="149"/>
      <c r="BD37" s="188" t="e">
        <f>VLOOKUP(BE37,'マスター (3)'!D:E,2,FALSE)</f>
        <v>#N/A</v>
      </c>
      <c r="BE37" s="168" t="str">
        <f t="shared" si="14"/>
        <v/>
      </c>
      <c r="BF37" s="155"/>
      <c r="BG37" s="155" t="str">
        <f t="shared" si="10"/>
        <v/>
      </c>
      <c r="BH37" s="155"/>
      <c r="BI37" s="155" t="str">
        <f t="shared" si="11"/>
        <v/>
      </c>
      <c r="BJ37" s="155"/>
      <c r="BK37">
        <f t="shared" si="12"/>
        <v>6291264</v>
      </c>
      <c r="BM37" s="155" t="str">
        <f t="shared" si="13"/>
        <v/>
      </c>
      <c r="BN37" s="155" t="e">
        <f>VLOOKUP(BM37,'マスター (3)'!D:E,2,FALSE)</f>
        <v>#N/A</v>
      </c>
      <c r="BO37">
        <f>IF(BM37="",0,_xlfn.XLOOKUP(BM37,'マスター (3)'!$D$3:$D$168,'マスター (3)'!$B$3:$B$168,"",0,1))</f>
        <v>0</v>
      </c>
      <c r="BQ37" s="155" t="str">
        <v/>
      </c>
      <c r="BR37" s="155" t="e">
        <v>#N/A</v>
      </c>
      <c r="BS37" s="155">
        <v>0</v>
      </c>
    </row>
    <row r="38" spans="1:71">
      <c r="A38" s="417"/>
      <c r="B38" s="417"/>
      <c r="C38" s="420"/>
      <c r="D38" s="153">
        <v>144</v>
      </c>
      <c r="E38" s="155" t="str">
        <f>VLOOKUP(D38,'マスター (3)'!$B$3:$E$200,3,FALSE)</f>
        <v>大平　和香</v>
      </c>
      <c r="F38" s="155" t="str">
        <f>VLOOKUP(D38,'マスター (3)'!$B$3:$E$200,2,FALSE)</f>
        <v>四将</v>
      </c>
      <c r="G38" s="155" t="str">
        <f t="shared" si="5"/>
        <v>o</v>
      </c>
      <c r="H38" s="155" t="str">
        <f>IF(D38&lt;A37*10,"エラー",IF(D38&gt;A37*10+9,"エラー","o"))</f>
        <v>o</v>
      </c>
      <c r="R38" s="143"/>
      <c r="S38" s="417"/>
      <c r="T38" s="417"/>
      <c r="U38" s="420"/>
      <c r="V38" s="153">
        <v>141</v>
      </c>
      <c r="W38" s="155" t="str">
        <f>VLOOKUP(V38,'マスター (3)'!$B$3:$E$200,3,FALSE)</f>
        <v>石丸　柑奈</v>
      </c>
      <c r="X38" s="155" t="str">
        <f>VLOOKUP(V38,'マスター (3)'!$B$3:$E$200,2,FALSE)</f>
        <v>主将</v>
      </c>
      <c r="Y38" s="155" t="str">
        <f t="shared" si="7"/>
        <v>o</v>
      </c>
      <c r="Z38" s="155" t="str">
        <f>IF(V38&lt;S37*10,"エラー",IF(V38&gt;S37*10+9,"エラー","o"))</f>
        <v>o</v>
      </c>
      <c r="AJ38" s="146"/>
      <c r="AK38" s="417"/>
      <c r="AL38" s="417"/>
      <c r="AM38" s="420"/>
      <c r="AN38" s="153">
        <v>121</v>
      </c>
      <c r="AO38" s="155" t="str">
        <f>VLOOKUP(AN38,'マスター (3)'!$B$3:$E$200,3,FALSE)</f>
        <v>川畑結莉子</v>
      </c>
      <c r="AP38" s="155" t="str">
        <f>VLOOKUP(AN38,'マスター (3)'!$B$3:$E$200,2,FALSE)</f>
        <v>主将</v>
      </c>
      <c r="AQ38" s="155" t="str">
        <f t="shared" si="2"/>
        <v>o</v>
      </c>
      <c r="AR38" s="155" t="str">
        <f>IF(AN38&lt;AK37*10,"エラー",IF(AN38&gt;AK37*10+9,"エラー","o"))</f>
        <v>o</v>
      </c>
      <c r="BB38" s="149"/>
      <c r="BD38" s="188" t="e">
        <f>VLOOKUP(BE38,'マスター (3)'!D:E,2,FALSE)</f>
        <v>#N/A</v>
      </c>
      <c r="BE38" s="168" t="str">
        <f t="shared" si="14"/>
        <v/>
      </c>
      <c r="BF38" s="155"/>
      <c r="BG38" s="155" t="str">
        <f t="shared" si="10"/>
        <v/>
      </c>
      <c r="BH38" s="155"/>
      <c r="BI38" s="155" t="str">
        <f t="shared" si="11"/>
        <v/>
      </c>
      <c r="BJ38" s="155"/>
      <c r="BK38">
        <f t="shared" si="12"/>
        <v>6291264</v>
      </c>
      <c r="BM38" s="155" t="str">
        <f t="shared" si="13"/>
        <v/>
      </c>
      <c r="BN38" s="155" t="e">
        <f>VLOOKUP(BM38,'マスター (3)'!D:E,2,FALSE)</f>
        <v>#N/A</v>
      </c>
      <c r="BO38">
        <f>IF(BM38="",0,_xlfn.XLOOKUP(BM38,'マスター (3)'!$D$3:$D$168,'マスター (3)'!$B$3:$B$168,"",0,1))</f>
        <v>0</v>
      </c>
      <c r="BQ38" s="155" t="str">
        <v/>
      </c>
      <c r="BR38" s="155" t="e">
        <v>#N/A</v>
      </c>
      <c r="BS38" s="155">
        <v>0</v>
      </c>
    </row>
    <row r="39" spans="1:71">
      <c r="A39" s="417"/>
      <c r="B39" s="417"/>
      <c r="C39" s="420"/>
      <c r="D39" s="153">
        <v>142</v>
      </c>
      <c r="E39" s="155" t="str">
        <f>VLOOKUP(D39,'マスター (3)'!$B$3:$E$200,3,FALSE)</f>
        <v>野澤　咲亜</v>
      </c>
      <c r="F39" s="155" t="str">
        <f>VLOOKUP(D39,'マスター (3)'!$B$3:$E$200,2,FALSE)</f>
        <v>副将</v>
      </c>
      <c r="G39" s="155" t="str">
        <f t="shared" si="5"/>
        <v>o</v>
      </c>
      <c r="H39" s="155" t="str">
        <f>IF(D39&lt;A37*10,"エラー",IF(D39&gt;A37*10+9,"エラー","o"))</f>
        <v>o</v>
      </c>
      <c r="R39" s="143"/>
      <c r="S39" s="417"/>
      <c r="T39" s="417"/>
      <c r="U39" s="420"/>
      <c r="V39" s="153">
        <v>143</v>
      </c>
      <c r="W39" s="155" t="str">
        <f>VLOOKUP(V39,'マスター (3)'!$B$3:$E$200,3,FALSE)</f>
        <v>西村　優杏</v>
      </c>
      <c r="X39" s="155" t="str">
        <f>VLOOKUP(V39,'マスター (3)'!$B$3:$E$200,2,FALSE)</f>
        <v>三将</v>
      </c>
      <c r="Y39" s="155" t="str">
        <f t="shared" si="7"/>
        <v>o</v>
      </c>
      <c r="Z39" s="155" t="str">
        <f>IF(V39&lt;S37*10,"エラー",IF(V39&gt;S37*10+9,"エラー","o"))</f>
        <v>o</v>
      </c>
      <c r="AJ39" s="146"/>
      <c r="AK39" s="417"/>
      <c r="AL39" s="417"/>
      <c r="AM39" s="420"/>
      <c r="AN39" s="153">
        <v>123</v>
      </c>
      <c r="AO39" s="155" t="str">
        <f>VLOOKUP(AN39,'マスター (3)'!$B$3:$E$200,3,FALSE)</f>
        <v>秋元敬士郎</v>
      </c>
      <c r="AP39" s="155" t="str">
        <f>VLOOKUP(AN39,'マスター (3)'!$B$3:$E$200,2,FALSE)</f>
        <v>三将</v>
      </c>
      <c r="AQ39" s="155" t="str">
        <f t="shared" si="2"/>
        <v>o</v>
      </c>
      <c r="AR39" s="155" t="str">
        <f>IF(AN39&lt;AK37*10,"エラー",IF(AN39&gt;AK37*10+9,"エラー","o"))</f>
        <v>o</v>
      </c>
      <c r="BB39" s="149"/>
      <c r="BD39" s="188" t="e">
        <f>VLOOKUP(BE39,'マスター (3)'!D:E,2,FALSE)</f>
        <v>#N/A</v>
      </c>
      <c r="BE39" s="168" t="str">
        <f t="shared" si="14"/>
        <v/>
      </c>
      <c r="BF39" s="155"/>
      <c r="BG39" s="155" t="str">
        <f t="shared" si="10"/>
        <v/>
      </c>
      <c r="BH39" s="155"/>
      <c r="BI39" s="155" t="str">
        <f t="shared" si="11"/>
        <v/>
      </c>
      <c r="BJ39" s="155"/>
      <c r="BK39">
        <f t="shared" si="12"/>
        <v>6291264</v>
      </c>
      <c r="BM39" s="155" t="str">
        <f t="shared" si="13"/>
        <v/>
      </c>
      <c r="BN39" s="155" t="e">
        <f>VLOOKUP(BM39,'マスター (3)'!D:E,2,FALSE)</f>
        <v>#N/A</v>
      </c>
      <c r="BO39">
        <f>IF(BM39="",0,_xlfn.XLOOKUP(BM39,'マスター (3)'!$D$3:$D$168,'マスター (3)'!$B$3:$B$168,"",0,1))</f>
        <v>0</v>
      </c>
      <c r="BQ39" s="155" t="str">
        <v/>
      </c>
      <c r="BR39" s="155" t="e">
        <v>#N/A</v>
      </c>
      <c r="BS39" s="155">
        <v>0</v>
      </c>
    </row>
    <row r="40" spans="1:71">
      <c r="A40" s="417"/>
      <c r="B40" s="417"/>
      <c r="C40" s="420"/>
      <c r="D40" s="153">
        <v>141</v>
      </c>
      <c r="E40" s="155" t="str">
        <f>VLOOKUP(D40,'マスター (3)'!$B$3:$E$200,3,FALSE)</f>
        <v>石丸　柑奈</v>
      </c>
      <c r="F40" s="155" t="str">
        <f>VLOOKUP(D40,'マスター (3)'!$B$3:$E$200,2,FALSE)</f>
        <v>主将</v>
      </c>
      <c r="G40" s="155" t="str">
        <f t="shared" si="5"/>
        <v>o</v>
      </c>
      <c r="H40" s="155" t="str">
        <f>IF(D40&lt;A37*10,"エラー",IF(D40&gt;A37*10+9,"エラー","o"))</f>
        <v>o</v>
      </c>
      <c r="R40" s="143"/>
      <c r="S40" s="417"/>
      <c r="T40" s="417"/>
      <c r="U40" s="420"/>
      <c r="V40" s="153">
        <v>142</v>
      </c>
      <c r="W40" s="155" t="str">
        <f>VLOOKUP(V40,'マスター (3)'!$B$3:$E$200,3,FALSE)</f>
        <v>野澤　咲亜</v>
      </c>
      <c r="X40" s="155" t="str">
        <f>VLOOKUP(V40,'マスター (3)'!$B$3:$E$200,2,FALSE)</f>
        <v>副将</v>
      </c>
      <c r="Y40" s="155" t="str">
        <f t="shared" si="7"/>
        <v>o</v>
      </c>
      <c r="Z40" s="155" t="str">
        <f>IF(V40&lt;S37*10,"エラー",IF(V40&gt;S37*10+9,"エラー","o"))</f>
        <v>o</v>
      </c>
      <c r="AJ40" s="146"/>
      <c r="AK40" s="417"/>
      <c r="AL40" s="417"/>
      <c r="AM40" s="420"/>
      <c r="AN40" s="153">
        <v>124</v>
      </c>
      <c r="AO40" s="155" t="str">
        <f>VLOOKUP(AN40,'マスター (3)'!$B$3:$E$200,3,FALSE)</f>
        <v>滝澤　耀斗</v>
      </c>
      <c r="AP40" s="155" t="str">
        <f>VLOOKUP(AN40,'マスター (3)'!$B$3:$E$200,2,FALSE)</f>
        <v>四将</v>
      </c>
      <c r="AQ40" s="155" t="str">
        <f t="shared" si="2"/>
        <v>o</v>
      </c>
      <c r="AR40" s="155" t="str">
        <f>IF(AN40&lt;AK37*10,"エラー",IF(AN40&gt;AK37*10+9,"エラー","o"))</f>
        <v>o</v>
      </c>
      <c r="BB40" s="149"/>
      <c r="BD40" s="188" t="e">
        <f>VLOOKUP(BE40,'マスター (3)'!D:E,2,FALSE)</f>
        <v>#N/A</v>
      </c>
      <c r="BE40" s="168" t="str">
        <f t="shared" si="14"/>
        <v/>
      </c>
      <c r="BF40" s="155"/>
      <c r="BG40" s="155" t="str">
        <f t="shared" si="10"/>
        <v/>
      </c>
      <c r="BH40" s="155"/>
      <c r="BI40" s="155" t="str">
        <f t="shared" si="11"/>
        <v/>
      </c>
      <c r="BJ40" s="155"/>
      <c r="BK40">
        <f t="shared" si="12"/>
        <v>6291264</v>
      </c>
      <c r="BM40" s="155" t="str">
        <f t="shared" si="13"/>
        <v/>
      </c>
      <c r="BN40" s="155" t="e">
        <f>VLOOKUP(BM40,'マスター (3)'!D:E,2,FALSE)</f>
        <v>#N/A</v>
      </c>
      <c r="BO40">
        <f>IF(BM40="",0,_xlfn.XLOOKUP(BM40,'マスター (3)'!$D$3:$D$168,'マスター (3)'!$B$3:$B$168,"",0,1))</f>
        <v>0</v>
      </c>
      <c r="BQ40" s="155" t="str">
        <v/>
      </c>
      <c r="BR40" s="155" t="e">
        <v>#N/A</v>
      </c>
      <c r="BS40" s="155">
        <v>0</v>
      </c>
    </row>
    <row r="41" spans="1:71" ht="19" thickBot="1">
      <c r="A41" s="417"/>
      <c r="B41" s="417"/>
      <c r="C41" s="421"/>
      <c r="D41" s="153">
        <v>147</v>
      </c>
      <c r="E41" s="155" t="str">
        <f>VLOOKUP(D41,'マスター (3)'!$B$3:$E$200,3,FALSE)</f>
        <v>藤田　海緒</v>
      </c>
      <c r="F41" s="155" t="str">
        <f>VLOOKUP(D41,'マスター (3)'!$B$3:$E$200,2,FALSE)</f>
        <v>七将</v>
      </c>
      <c r="G41" s="155" t="str">
        <f t="shared" si="5"/>
        <v>o</v>
      </c>
      <c r="H41" s="155" t="str">
        <f>IF(D41&lt;A37*10,"エラー",IF(D41&gt;A37*10+9,"エラー","o"))</f>
        <v>o</v>
      </c>
      <c r="K41" t="str">
        <f>B42</f>
        <v>愛知</v>
      </c>
      <c r="O41" t="str">
        <f>B47</f>
        <v>愛媛</v>
      </c>
      <c r="R41" s="143"/>
      <c r="S41" s="417"/>
      <c r="T41" s="417"/>
      <c r="U41" s="421"/>
      <c r="V41" s="153">
        <v>145</v>
      </c>
      <c r="W41" s="155" t="str">
        <f>VLOOKUP(V41,'マスター (3)'!$B$3:$E$200,3,FALSE)</f>
        <v>谷口　來夢</v>
      </c>
      <c r="X41" s="155" t="str">
        <f>VLOOKUP(V41,'マスター (3)'!$B$3:$E$200,2,FALSE)</f>
        <v>五将</v>
      </c>
      <c r="Y41" s="155" t="str">
        <f t="shared" si="7"/>
        <v>o</v>
      </c>
      <c r="Z41" s="155" t="str">
        <f>IF(V41&lt;S37*10,"エラー",IF(V41&gt;S37*10+9,"エラー","o"))</f>
        <v>o</v>
      </c>
      <c r="AC41" t="str">
        <f>T42</f>
        <v>愛知</v>
      </c>
      <c r="AG41" t="str">
        <f>T47</f>
        <v>群馬</v>
      </c>
      <c r="AJ41" s="146"/>
      <c r="AK41" s="417"/>
      <c r="AL41" s="417"/>
      <c r="AM41" s="421"/>
      <c r="AN41" s="153">
        <v>125</v>
      </c>
      <c r="AO41" s="155" t="str">
        <f>VLOOKUP(AN41,'マスター (3)'!$B$3:$E$200,3,FALSE)</f>
        <v>山浦　心陽</v>
      </c>
      <c r="AP41" s="155" t="str">
        <f>VLOOKUP(AN41,'マスター (3)'!$B$3:$E$200,2,FALSE)</f>
        <v>五将</v>
      </c>
      <c r="AQ41" s="155" t="str">
        <f t="shared" si="2"/>
        <v>o</v>
      </c>
      <c r="AR41" s="155" t="str">
        <f>IF(AN41&lt;AK37*10,"エラー",IF(AN41&gt;AK37*10+9,"エラー","o"))</f>
        <v>o</v>
      </c>
      <c r="AU41" t="str">
        <f>AL42</f>
        <v>愛知</v>
      </c>
      <c r="AY41" t="str">
        <f>AL47</f>
        <v>千葉</v>
      </c>
      <c r="BB41" s="149"/>
      <c r="BD41" s="188" t="e">
        <f>VLOOKUP(BE41,'マスター (3)'!D:E,2,FALSE)</f>
        <v>#N/A</v>
      </c>
      <c r="BE41" s="168" t="str">
        <f t="shared" si="14"/>
        <v/>
      </c>
      <c r="BF41" s="155"/>
      <c r="BG41" s="155" t="str">
        <f t="shared" si="10"/>
        <v/>
      </c>
      <c r="BH41" s="155"/>
      <c r="BI41" s="155" t="str">
        <f t="shared" si="11"/>
        <v/>
      </c>
      <c r="BJ41" s="155"/>
      <c r="BK41">
        <f t="shared" si="12"/>
        <v>6291264</v>
      </c>
      <c r="BM41" s="155" t="str">
        <f t="shared" si="13"/>
        <v/>
      </c>
      <c r="BN41" s="155" t="e">
        <f>VLOOKUP(BM41,'マスター (3)'!D:E,2,FALSE)</f>
        <v>#N/A</v>
      </c>
      <c r="BO41">
        <f>IF(BM41="",0,_xlfn.XLOOKUP(BM41,'マスター (3)'!$D$3:$D$168,'マスター (3)'!$B$3:$B$168,"",0,1))</f>
        <v>0</v>
      </c>
      <c r="BQ41" s="155" t="str">
        <v/>
      </c>
      <c r="BR41" s="155" t="e">
        <v>#N/A</v>
      </c>
      <c r="BS41" s="155">
        <v>0</v>
      </c>
    </row>
    <row r="42" spans="1:71">
      <c r="A42" s="417">
        <f>VLOOKUP(C42,'マスター (3)'!$K:$M,2,FALSE)</f>
        <v>17</v>
      </c>
      <c r="B42" s="417" t="str">
        <f>VLOOKUP(C42,'マスター (3)'!$K:$M,3,FALSE)</f>
        <v>愛知</v>
      </c>
      <c r="C42" s="424" t="s">
        <v>353</v>
      </c>
      <c r="D42" s="153">
        <v>171</v>
      </c>
      <c r="E42" s="158" t="str">
        <f>VLOOKUP(D42,'マスター (3)'!$B$3:$E$200,3,FALSE)</f>
        <v>江口　真生</v>
      </c>
      <c r="F42" s="158" t="str">
        <f>VLOOKUP(D42,'マスター (3)'!$B$3:$E$200,2,FALSE)</f>
        <v>主将</v>
      </c>
      <c r="G42" s="155" t="str">
        <f t="shared" si="5"/>
        <v>o</v>
      </c>
      <c r="H42" s="155" t="str">
        <f>IF(D42&lt;A42*10,"エラー",IF(D42&gt;A42*10+9,"エラー","o"))</f>
        <v>o</v>
      </c>
      <c r="K42" s="155" t="str">
        <f>F42</f>
        <v>主将</v>
      </c>
      <c r="L42" s="155" t="str">
        <f>E42</f>
        <v>江口　真生</v>
      </c>
      <c r="M42" s="120">
        <v>6</v>
      </c>
      <c r="N42" s="120"/>
      <c r="O42" s="155" t="str">
        <f t="shared" ref="O42:P46" si="33">E47</f>
        <v>鎌田　凪咲</v>
      </c>
      <c r="P42" s="155" t="str">
        <f t="shared" si="33"/>
        <v>三将</v>
      </c>
      <c r="R42" s="143"/>
      <c r="S42" s="417">
        <f>VLOOKUP(U42,'マスター (3)'!$K:$M,2,FALSE)</f>
        <v>17</v>
      </c>
      <c r="T42" s="417" t="str">
        <f>VLOOKUP(U42,'マスター (3)'!$K:$M,3,FALSE)</f>
        <v>愛知</v>
      </c>
      <c r="U42" s="424" t="s">
        <v>353</v>
      </c>
      <c r="V42" s="153">
        <v>174</v>
      </c>
      <c r="W42" s="158" t="str">
        <f>VLOOKUP(V42,'マスター (3)'!$B$3:$E$200,3,FALSE)</f>
        <v>藤田　彩花</v>
      </c>
      <c r="X42" s="158" t="str">
        <f>VLOOKUP(V42,'マスター (3)'!$B$3:$E$200,2,FALSE)</f>
        <v>四将</v>
      </c>
      <c r="Y42" s="155" t="str">
        <f t="shared" si="7"/>
        <v>o</v>
      </c>
      <c r="Z42" s="155" t="str">
        <f>IF(V42&lt;S42*10,"エラー",IF(V42&gt;S42*10+9,"エラー","o"))</f>
        <v>o</v>
      </c>
      <c r="AC42" s="155" t="str">
        <f>X42</f>
        <v>四将</v>
      </c>
      <c r="AD42" s="155" t="str">
        <f>W42</f>
        <v>藤田　彩花</v>
      </c>
      <c r="AE42" s="120"/>
      <c r="AF42" s="120">
        <v>5</v>
      </c>
      <c r="AG42" s="155" t="str">
        <f t="shared" ref="AG42:AH46" si="34">W47</f>
        <v>猪熊　咲来</v>
      </c>
      <c r="AH42" s="155" t="str">
        <f t="shared" si="34"/>
        <v>主将</v>
      </c>
      <c r="AJ42" s="146"/>
      <c r="AK42" s="417">
        <f>VLOOKUP(AM42,'マスター (3)'!$K:$M,2,FALSE)</f>
        <v>17</v>
      </c>
      <c r="AL42" s="417" t="str">
        <f>VLOOKUP(AM42,'マスター (3)'!$K:$M,3,FALSE)</f>
        <v>愛知</v>
      </c>
      <c r="AM42" s="424" t="s">
        <v>353</v>
      </c>
      <c r="AN42" s="153">
        <v>171</v>
      </c>
      <c r="AO42" s="158" t="str">
        <f>VLOOKUP(AN42,'マスター (3)'!$B$3:$E$200,3,FALSE)</f>
        <v>江口　真生</v>
      </c>
      <c r="AP42" s="158" t="str">
        <f>VLOOKUP(AN42,'マスター (3)'!$B$3:$E$200,2,FALSE)</f>
        <v>主将</v>
      </c>
      <c r="AQ42" s="155" t="str">
        <f t="shared" si="2"/>
        <v>o</v>
      </c>
      <c r="AR42" s="155" t="str">
        <f>IF(AN42&lt;AK42*10,"エラー",IF(AN42&gt;AK42*10+9,"エラー","o"))</f>
        <v>o</v>
      </c>
      <c r="AU42" s="155" t="str">
        <f>AP42</f>
        <v>主将</v>
      </c>
      <c r="AV42" s="155" t="str">
        <f>AO42</f>
        <v>江口　真生</v>
      </c>
      <c r="AW42" s="120"/>
      <c r="AX42" s="120">
        <v>17</v>
      </c>
      <c r="AY42" s="155" t="str">
        <f t="shared" ref="AY42:AZ46" si="35">AO47</f>
        <v>前田　華奈</v>
      </c>
      <c r="AZ42" s="155" t="str">
        <f t="shared" si="35"/>
        <v>四将</v>
      </c>
      <c r="BB42" s="149"/>
      <c r="BD42" s="188" t="str">
        <f>VLOOKUP(BE42,'マスター (3)'!D:E,2,FALSE)</f>
        <v>愛知</v>
      </c>
      <c r="BE42" s="168" t="str">
        <f t="shared" si="14"/>
        <v>江口　真生</v>
      </c>
      <c r="BF42" s="155"/>
      <c r="BG42" s="155" t="str">
        <f t="shared" si="10"/>
        <v>猪熊　咲来</v>
      </c>
      <c r="BH42" s="155"/>
      <c r="BI42" s="155" t="str">
        <f t="shared" si="11"/>
        <v>前田　華奈</v>
      </c>
      <c r="BJ42" s="155"/>
      <c r="BK42">
        <f t="shared" si="12"/>
        <v>1</v>
      </c>
      <c r="BM42" s="155" t="str">
        <f t="shared" si="13"/>
        <v/>
      </c>
      <c r="BN42" s="155" t="e">
        <f>VLOOKUP(BM42,'マスター (3)'!D:E,2,FALSE)</f>
        <v>#N/A</v>
      </c>
      <c r="BO42">
        <f>IF(BM42="",0,_xlfn.XLOOKUP(BM42,'マスター (3)'!$D$3:$D$168,'マスター (3)'!$B$3:$B$168,"",0,1))</f>
        <v>0</v>
      </c>
      <c r="BQ42" s="155" t="str">
        <v/>
      </c>
      <c r="BR42" s="155" t="e">
        <v>#N/A</v>
      </c>
      <c r="BS42" s="155">
        <v>0</v>
      </c>
    </row>
    <row r="43" spans="1:71">
      <c r="A43" s="417"/>
      <c r="B43" s="417"/>
      <c r="C43" s="425"/>
      <c r="D43" s="153">
        <v>175</v>
      </c>
      <c r="E43" s="158" t="str">
        <f>VLOOKUP(D43,'マスター (3)'!$B$3:$E$200,3,FALSE)</f>
        <v>安間恵理子</v>
      </c>
      <c r="F43" s="158" t="str">
        <f>VLOOKUP(D43,'マスター (3)'!$B$3:$E$200,2,FALSE)</f>
        <v>五将</v>
      </c>
      <c r="G43" s="155" t="str">
        <f t="shared" si="5"/>
        <v>o</v>
      </c>
      <c r="H43" s="155" t="str">
        <f>IF(D43&lt;A42*10,"エラー",IF(D43&gt;A42*10+9,"エラー","o"))</f>
        <v>o</v>
      </c>
      <c r="K43" s="155" t="str">
        <f t="shared" ref="K43:K46" si="36">F43</f>
        <v>五将</v>
      </c>
      <c r="L43" s="155" t="str">
        <f>E43</f>
        <v>安間恵理子</v>
      </c>
      <c r="M43" s="120">
        <v>10</v>
      </c>
      <c r="N43" s="120"/>
      <c r="O43" s="155" t="str">
        <f t="shared" si="33"/>
        <v>浅井　　好</v>
      </c>
      <c r="P43" s="155" t="str">
        <f t="shared" si="33"/>
        <v>六将</v>
      </c>
      <c r="R43" s="143"/>
      <c r="S43" s="417"/>
      <c r="T43" s="417"/>
      <c r="U43" s="425"/>
      <c r="V43" s="153">
        <v>172</v>
      </c>
      <c r="W43" s="158" t="str">
        <f>VLOOKUP(V43,'マスター (3)'!$B$3:$E$200,3,FALSE)</f>
        <v>深町　弥生</v>
      </c>
      <c r="X43" s="158" t="str">
        <f>VLOOKUP(V43,'マスター (3)'!$B$3:$E$200,2,FALSE)</f>
        <v>副将</v>
      </c>
      <c r="Y43" s="155" t="str">
        <f t="shared" si="7"/>
        <v>o</v>
      </c>
      <c r="Z43" s="155" t="str">
        <f>IF(V43&lt;S42*10,"エラー",IF(V43&gt;S42*10+9,"エラー","o"))</f>
        <v>o</v>
      </c>
      <c r="AC43" s="155" t="str">
        <f t="shared" ref="AC43:AC46" si="37">X43</f>
        <v>副将</v>
      </c>
      <c r="AD43" s="155" t="str">
        <f>W43</f>
        <v>深町　弥生</v>
      </c>
      <c r="AE43" s="120">
        <v>2</v>
      </c>
      <c r="AF43" s="120"/>
      <c r="AG43" s="155" t="str">
        <f t="shared" si="34"/>
        <v>植原　大貴</v>
      </c>
      <c r="AH43" s="155" t="str">
        <f t="shared" si="34"/>
        <v>四将</v>
      </c>
      <c r="AJ43" s="146"/>
      <c r="AK43" s="417"/>
      <c r="AL43" s="417"/>
      <c r="AM43" s="425"/>
      <c r="AN43" s="153">
        <v>177</v>
      </c>
      <c r="AO43" s="158" t="str">
        <f>VLOOKUP(AN43,'マスター (3)'!$B$3:$E$200,3,FALSE)</f>
        <v>内堀　亜海</v>
      </c>
      <c r="AP43" s="158" t="str">
        <f>VLOOKUP(AN43,'マスター (3)'!$B$3:$E$200,2,FALSE)</f>
        <v>七将</v>
      </c>
      <c r="AQ43" s="155" t="str">
        <f t="shared" si="2"/>
        <v>o</v>
      </c>
      <c r="AR43" s="155" t="str">
        <f>IF(AN43&lt;AK42*10,"エラー",IF(AN43&gt;AK42*10+9,"エラー","o"))</f>
        <v>o</v>
      </c>
      <c r="AU43" s="155" t="str">
        <f t="shared" ref="AU43:AU46" si="38">AP43</f>
        <v>七将</v>
      </c>
      <c r="AV43" s="155" t="str">
        <f>AO43</f>
        <v>内堀　亜海</v>
      </c>
      <c r="AW43" s="120"/>
      <c r="AX43" s="120">
        <v>9</v>
      </c>
      <c r="AY43" s="155" t="str">
        <f t="shared" si="35"/>
        <v>髙下　彩乃</v>
      </c>
      <c r="AZ43" s="155" t="str">
        <f t="shared" si="35"/>
        <v>七将</v>
      </c>
      <c r="BB43" s="149"/>
      <c r="BD43" s="188" t="str">
        <f>VLOOKUP(BE43,'マスター (3)'!D:E,2,FALSE)</f>
        <v>愛知</v>
      </c>
      <c r="BE43" s="168" t="str">
        <f t="shared" si="14"/>
        <v>安間恵理子</v>
      </c>
      <c r="BF43" s="155"/>
      <c r="BG43" s="155" t="str">
        <f t="shared" si="10"/>
        <v>深町　弥生</v>
      </c>
      <c r="BH43" s="155"/>
      <c r="BI43" s="155" t="str">
        <f t="shared" si="11"/>
        <v>髙下　彩乃</v>
      </c>
      <c r="BJ43" s="155"/>
      <c r="BK43">
        <f t="shared" si="12"/>
        <v>1</v>
      </c>
      <c r="BM43" s="155" t="str">
        <f t="shared" si="13"/>
        <v/>
      </c>
      <c r="BN43" s="155" t="e">
        <f>VLOOKUP(BM43,'マスター (3)'!D:E,2,FALSE)</f>
        <v>#N/A</v>
      </c>
      <c r="BO43">
        <f>IF(BM43="",0,_xlfn.XLOOKUP(BM43,'マスター (3)'!$D$3:$D$168,'マスター (3)'!$B$3:$B$168,"",0,1))</f>
        <v>0</v>
      </c>
      <c r="BQ43" s="155" t="str">
        <v/>
      </c>
      <c r="BR43" s="155" t="e">
        <v>#N/A</v>
      </c>
      <c r="BS43" s="155">
        <v>0</v>
      </c>
    </row>
    <row r="44" spans="1:71">
      <c r="A44" s="417"/>
      <c r="B44" s="417"/>
      <c r="C44" s="425"/>
      <c r="D44" s="153">
        <v>174</v>
      </c>
      <c r="E44" s="158" t="str">
        <f>VLOOKUP(D44,'マスター (3)'!$B$3:$E$200,3,FALSE)</f>
        <v>藤田　彩花</v>
      </c>
      <c r="F44" s="158" t="str">
        <f>VLOOKUP(D44,'マスター (3)'!$B$3:$E$200,2,FALSE)</f>
        <v>四将</v>
      </c>
      <c r="G44" s="155" t="str">
        <f t="shared" si="5"/>
        <v>o</v>
      </c>
      <c r="H44" s="155" t="str">
        <f>IF(D44&lt;A42*10,"エラー",IF(D44&gt;A42*10+9,"エラー","o"))</f>
        <v>o</v>
      </c>
      <c r="K44" s="155" t="str">
        <f t="shared" si="36"/>
        <v>四将</v>
      </c>
      <c r="L44" s="155" t="str">
        <f>E44</f>
        <v>藤田　彩花</v>
      </c>
      <c r="M44" s="120"/>
      <c r="N44" s="120">
        <v>19</v>
      </c>
      <c r="O44" s="155" t="str">
        <f t="shared" si="33"/>
        <v>児玉　凜子</v>
      </c>
      <c r="P44" s="155" t="str">
        <f t="shared" si="33"/>
        <v>主将</v>
      </c>
      <c r="R44" s="143"/>
      <c r="S44" s="417"/>
      <c r="T44" s="417"/>
      <c r="U44" s="425"/>
      <c r="V44" s="153">
        <v>177</v>
      </c>
      <c r="W44" s="158" t="str">
        <f>VLOOKUP(V44,'マスター (3)'!$B$3:$E$200,3,FALSE)</f>
        <v>内堀　亜海</v>
      </c>
      <c r="X44" s="158" t="str">
        <f>VLOOKUP(V44,'マスター (3)'!$B$3:$E$200,2,FALSE)</f>
        <v>七将</v>
      </c>
      <c r="Y44" s="155" t="str">
        <f t="shared" si="7"/>
        <v>o</v>
      </c>
      <c r="Z44" s="155" t="str">
        <f>IF(V44&lt;S42*10,"エラー",IF(V44&gt;S42*10+9,"エラー","o"))</f>
        <v>o</v>
      </c>
      <c r="AC44" s="155" t="str">
        <f t="shared" si="37"/>
        <v>七将</v>
      </c>
      <c r="AD44" s="155" t="str">
        <f>W44</f>
        <v>内堀　亜海</v>
      </c>
      <c r="AE44" s="120"/>
      <c r="AF44" s="120">
        <v>15</v>
      </c>
      <c r="AG44" s="155" t="str">
        <f t="shared" si="34"/>
        <v>神宮　明理</v>
      </c>
      <c r="AH44" s="155" t="str">
        <f t="shared" si="34"/>
        <v>副将</v>
      </c>
      <c r="AJ44" s="146"/>
      <c r="AK44" s="417"/>
      <c r="AL44" s="417"/>
      <c r="AM44" s="425"/>
      <c r="AN44" s="153">
        <v>176</v>
      </c>
      <c r="AO44" s="158" t="str">
        <f>VLOOKUP(AN44,'マスター (3)'!$B$3:$E$200,3,FALSE)</f>
        <v>山本　果歩</v>
      </c>
      <c r="AP44" s="158" t="str">
        <f>VLOOKUP(AN44,'マスター (3)'!$B$3:$E$200,2,FALSE)</f>
        <v>六将</v>
      </c>
      <c r="AQ44" s="155" t="str">
        <f t="shared" si="2"/>
        <v>o</v>
      </c>
      <c r="AR44" s="155" t="str">
        <f>IF(AN44&lt;AK42*10,"エラー",IF(AN44&gt;AK42*10+9,"エラー","o"))</f>
        <v>o</v>
      </c>
      <c r="AU44" s="155" t="str">
        <f t="shared" si="38"/>
        <v>六将</v>
      </c>
      <c r="AV44" s="155" t="str">
        <f>AO44</f>
        <v>山本　果歩</v>
      </c>
      <c r="AW44" s="120"/>
      <c r="AX44" s="120">
        <v>17</v>
      </c>
      <c r="AY44" s="189" t="str">
        <f t="shared" si="35"/>
        <v>木内　　希</v>
      </c>
      <c r="AZ44" s="189" t="str">
        <f t="shared" si="35"/>
        <v>副将</v>
      </c>
      <c r="BB44" s="149"/>
      <c r="BD44" s="188" t="str">
        <f>VLOOKUP(BE44,'マスター (3)'!D:E,2,FALSE)</f>
        <v>愛媛</v>
      </c>
      <c r="BE44" s="168" t="str">
        <f t="shared" si="14"/>
        <v>児玉　凜子</v>
      </c>
      <c r="BF44" s="155"/>
      <c r="BG44" s="155" t="str">
        <f t="shared" si="10"/>
        <v>神宮　明理</v>
      </c>
      <c r="BH44" s="155"/>
      <c r="BI44" s="155" t="str">
        <f t="shared" si="11"/>
        <v>木内　　希</v>
      </c>
      <c r="BJ44" s="155"/>
      <c r="BK44">
        <f t="shared" si="12"/>
        <v>2</v>
      </c>
      <c r="BM44" s="155" t="str">
        <f t="shared" si="13"/>
        <v/>
      </c>
      <c r="BN44" s="155" t="e">
        <f>VLOOKUP(BM44,'マスター (3)'!D:E,2,FALSE)</f>
        <v>#N/A</v>
      </c>
      <c r="BO44">
        <f>IF(BM44="",0,_xlfn.XLOOKUP(BM44,'マスター (3)'!$D$3:$D$168,'マスター (3)'!$B$3:$B$168,"",0,1))</f>
        <v>0</v>
      </c>
      <c r="BQ44" s="155" t="str">
        <v/>
      </c>
      <c r="BR44" s="155" t="e">
        <v>#N/A</v>
      </c>
      <c r="BS44" s="155">
        <v>0</v>
      </c>
    </row>
    <row r="45" spans="1:71">
      <c r="A45" s="417"/>
      <c r="B45" s="417"/>
      <c r="C45" s="425"/>
      <c r="D45" s="153">
        <v>176</v>
      </c>
      <c r="E45" s="158" t="str">
        <f>VLOOKUP(D45,'マスター (3)'!$B$3:$E$200,3,FALSE)</f>
        <v>山本　果歩</v>
      </c>
      <c r="F45" s="158" t="str">
        <f>VLOOKUP(D45,'マスター (3)'!$B$3:$E$200,2,FALSE)</f>
        <v>六将</v>
      </c>
      <c r="G45" s="155" t="str">
        <f t="shared" si="5"/>
        <v>o</v>
      </c>
      <c r="H45" s="155" t="str">
        <f>IF(D45&lt;A42*10,"エラー",IF(D45&gt;A42*10+9,"エラー","o"))</f>
        <v>o</v>
      </c>
      <c r="K45" s="155" t="str">
        <f t="shared" si="36"/>
        <v>六将</v>
      </c>
      <c r="L45" s="155" t="str">
        <f>E45</f>
        <v>山本　果歩</v>
      </c>
      <c r="M45" s="120"/>
      <c r="N45" s="120">
        <v>22</v>
      </c>
      <c r="O45" s="155" t="str">
        <f t="shared" si="33"/>
        <v>賀谷　　葵</v>
      </c>
      <c r="P45" s="155" t="str">
        <f t="shared" si="33"/>
        <v>副将</v>
      </c>
      <c r="R45" s="143"/>
      <c r="S45" s="417"/>
      <c r="T45" s="417"/>
      <c r="U45" s="425"/>
      <c r="V45" s="153">
        <v>173</v>
      </c>
      <c r="W45" s="158" t="str">
        <f>VLOOKUP(V45,'マスター (3)'!$B$3:$E$200,3,FALSE)</f>
        <v>大久保玲奈</v>
      </c>
      <c r="X45" s="158" t="str">
        <f>VLOOKUP(V45,'マスター (3)'!$B$3:$E$200,2,FALSE)</f>
        <v>三将</v>
      </c>
      <c r="Y45" s="155" t="str">
        <f t="shared" si="7"/>
        <v>o</v>
      </c>
      <c r="Z45" s="155" t="str">
        <f>IF(V45&lt;S42*10,"エラー",IF(V45&gt;S42*10+9,"エラー","o"))</f>
        <v>o</v>
      </c>
      <c r="AC45" s="155" t="str">
        <f t="shared" si="37"/>
        <v>三将</v>
      </c>
      <c r="AD45" s="155" t="str">
        <f>W45</f>
        <v>大久保玲奈</v>
      </c>
      <c r="AE45" s="120">
        <v>3</v>
      </c>
      <c r="AF45" s="120"/>
      <c r="AG45" s="155" t="str">
        <f t="shared" si="34"/>
        <v>木暮　陸斗</v>
      </c>
      <c r="AH45" s="155" t="str">
        <f t="shared" si="34"/>
        <v>七将</v>
      </c>
      <c r="AJ45" s="146"/>
      <c r="AK45" s="417"/>
      <c r="AL45" s="417"/>
      <c r="AM45" s="425"/>
      <c r="AN45" s="153">
        <v>175</v>
      </c>
      <c r="AO45" s="158" t="str">
        <f>VLOOKUP(AN45,'マスター (3)'!$B$3:$E$200,3,FALSE)</f>
        <v>安間恵理子</v>
      </c>
      <c r="AP45" s="158" t="str">
        <f>VLOOKUP(AN45,'マスター (3)'!$B$3:$E$200,2,FALSE)</f>
        <v>五将</v>
      </c>
      <c r="AQ45" s="155" t="str">
        <f t="shared" si="2"/>
        <v>o</v>
      </c>
      <c r="AR45" s="155" t="str">
        <f>IF(AN45&lt;AK42*10,"エラー",IF(AN45&gt;AK42*10+9,"エラー","o"))</f>
        <v>o</v>
      </c>
      <c r="AU45" s="155" t="str">
        <f t="shared" si="38"/>
        <v>五将</v>
      </c>
      <c r="AV45" s="155" t="str">
        <f>AO45</f>
        <v>安間恵理子</v>
      </c>
      <c r="AW45" s="120"/>
      <c r="AX45" s="120">
        <v>17</v>
      </c>
      <c r="AY45" s="189" t="str">
        <f t="shared" si="35"/>
        <v>千葉　　楓</v>
      </c>
      <c r="AZ45" s="189" t="str">
        <f t="shared" si="35"/>
        <v>主将</v>
      </c>
      <c r="BB45" s="149"/>
      <c r="BD45" s="188" t="str">
        <f>VLOOKUP(BE45,'マスター (3)'!D:E,2,FALSE)</f>
        <v>愛媛</v>
      </c>
      <c r="BE45" s="168" t="str">
        <f t="shared" si="14"/>
        <v>賀谷　　葵</v>
      </c>
      <c r="BF45" s="155"/>
      <c r="BG45" s="155" t="str">
        <f t="shared" si="10"/>
        <v>大久保玲奈</v>
      </c>
      <c r="BH45" s="155"/>
      <c r="BI45" s="155" t="str">
        <f t="shared" si="11"/>
        <v>千葉　　楓</v>
      </c>
      <c r="BJ45" s="155"/>
      <c r="BK45">
        <f t="shared" si="12"/>
        <v>1</v>
      </c>
      <c r="BM45" s="155" t="str">
        <f t="shared" si="13"/>
        <v/>
      </c>
      <c r="BN45" s="155" t="e">
        <f>VLOOKUP(BM45,'マスター (3)'!D:E,2,FALSE)</f>
        <v>#N/A</v>
      </c>
      <c r="BO45">
        <f>IF(BM45="",0,_xlfn.XLOOKUP(BM45,'マスター (3)'!$D$3:$D$168,'マスター (3)'!$B$3:$B$168,"",0,1))</f>
        <v>0</v>
      </c>
      <c r="BQ45" s="155" t="str">
        <v/>
      </c>
      <c r="BR45" s="155" t="e">
        <v>#N/A</v>
      </c>
      <c r="BS45" s="155">
        <v>0</v>
      </c>
    </row>
    <row r="46" spans="1:71">
      <c r="A46" s="417"/>
      <c r="B46" s="417"/>
      <c r="C46" s="425"/>
      <c r="D46" s="153">
        <v>172</v>
      </c>
      <c r="E46" s="158" t="str">
        <f>VLOOKUP(D46,'マスター (3)'!$B$3:$E$200,3,FALSE)</f>
        <v>深町　弥生</v>
      </c>
      <c r="F46" s="158" t="str">
        <f>VLOOKUP(D46,'マスター (3)'!$B$3:$E$200,2,FALSE)</f>
        <v>副将</v>
      </c>
      <c r="G46" s="155" t="str">
        <f t="shared" si="5"/>
        <v>o</v>
      </c>
      <c r="H46" s="155" t="str">
        <f>IF(D46&lt;A42*10,"エラー",IF(D46&gt;A42*10+9,"エラー","o"))</f>
        <v>o</v>
      </c>
      <c r="K46" s="155" t="str">
        <f t="shared" si="36"/>
        <v>副将</v>
      </c>
      <c r="L46" s="155" t="str">
        <f>E46</f>
        <v>深町　弥生</v>
      </c>
      <c r="M46" s="120"/>
      <c r="N46" s="120">
        <v>2</v>
      </c>
      <c r="O46" s="155" t="str">
        <f t="shared" si="33"/>
        <v>廣岡　里穂</v>
      </c>
      <c r="P46" s="155" t="str">
        <f t="shared" si="33"/>
        <v>四将</v>
      </c>
      <c r="R46" s="143"/>
      <c r="S46" s="417"/>
      <c r="T46" s="417"/>
      <c r="U46" s="425"/>
      <c r="V46" s="153">
        <v>171</v>
      </c>
      <c r="W46" s="158" t="str">
        <f>VLOOKUP(V46,'マスター (3)'!$B$3:$E$200,3,FALSE)</f>
        <v>江口　真生</v>
      </c>
      <c r="X46" s="158" t="str">
        <f>VLOOKUP(V46,'マスター (3)'!$B$3:$E$200,2,FALSE)</f>
        <v>主将</v>
      </c>
      <c r="Y46" s="155" t="str">
        <f t="shared" si="7"/>
        <v>o</v>
      </c>
      <c r="Z46" s="155" t="str">
        <f>IF(V46&lt;S42*10,"エラー",IF(V46&gt;S42*10+9,"エラー","o"))</f>
        <v>o</v>
      </c>
      <c r="AC46" s="155" t="str">
        <f t="shared" si="37"/>
        <v>主将</v>
      </c>
      <c r="AD46" s="155" t="str">
        <f>W46</f>
        <v>江口　真生</v>
      </c>
      <c r="AE46" s="120"/>
      <c r="AF46" s="120">
        <v>5</v>
      </c>
      <c r="AG46" s="155" t="str">
        <f t="shared" si="34"/>
        <v>竹吉　優芽</v>
      </c>
      <c r="AH46" s="155" t="str">
        <f t="shared" si="34"/>
        <v>六将</v>
      </c>
      <c r="AJ46" s="146"/>
      <c r="AK46" s="417"/>
      <c r="AL46" s="417"/>
      <c r="AM46" s="425"/>
      <c r="AN46" s="153">
        <v>173</v>
      </c>
      <c r="AO46" s="158" t="str">
        <f>VLOOKUP(AN46,'マスター (3)'!$B$3:$E$200,3,FALSE)</f>
        <v>大久保玲奈</v>
      </c>
      <c r="AP46" s="158" t="str">
        <f>VLOOKUP(AN46,'マスター (3)'!$B$3:$E$200,2,FALSE)</f>
        <v>三将</v>
      </c>
      <c r="AQ46" s="155" t="str">
        <f t="shared" si="2"/>
        <v>o</v>
      </c>
      <c r="AR46" s="155" t="str">
        <f>IF(AN46&lt;AK42*10,"エラー",IF(AN46&gt;AK42*10+9,"エラー","o"))</f>
        <v>o</v>
      </c>
      <c r="AU46" s="155" t="str">
        <f t="shared" si="38"/>
        <v>三将</v>
      </c>
      <c r="AV46" s="155" t="str">
        <f>AO46</f>
        <v>大久保玲奈</v>
      </c>
      <c r="AW46" s="120">
        <v>3</v>
      </c>
      <c r="AX46" s="120"/>
      <c r="AY46" s="155" t="str">
        <f t="shared" si="35"/>
        <v>小山　実莉</v>
      </c>
      <c r="AZ46" s="155" t="str">
        <f t="shared" si="35"/>
        <v>三将</v>
      </c>
      <c r="BB46" s="149"/>
      <c r="BD46" s="188" t="str">
        <f>VLOOKUP(BE46,'マスター (3)'!D:E,2,FALSE)</f>
        <v>愛媛</v>
      </c>
      <c r="BE46" s="168" t="str">
        <f t="shared" si="14"/>
        <v>廣岡　里穂</v>
      </c>
      <c r="BF46" s="155"/>
      <c r="BG46" s="155" t="str">
        <f t="shared" si="10"/>
        <v>竹吉　優芽</v>
      </c>
      <c r="BH46" s="155"/>
      <c r="BI46" s="155" t="str">
        <f t="shared" si="11"/>
        <v>大久保玲奈</v>
      </c>
      <c r="BJ46" s="155"/>
      <c r="BK46">
        <f t="shared" si="12"/>
        <v>1</v>
      </c>
      <c r="BM46" s="155" t="str">
        <f t="shared" si="13"/>
        <v/>
      </c>
      <c r="BN46" s="155" t="e">
        <f>VLOOKUP(BM46,'マスター (3)'!D:E,2,FALSE)</f>
        <v>#N/A</v>
      </c>
      <c r="BO46">
        <f>IF(BM46="",0,_xlfn.XLOOKUP(BM46,'マスター (3)'!$D$3:$D$168,'マスター (3)'!$B$3:$B$168,"",0,1))</f>
        <v>0</v>
      </c>
      <c r="BQ46" s="155" t="str">
        <v/>
      </c>
      <c r="BR46" s="155" t="e">
        <v>#N/A</v>
      </c>
      <c r="BS46" s="155">
        <v>0</v>
      </c>
    </row>
    <row r="47" spans="1:71">
      <c r="A47" s="417">
        <f>VLOOKUP(C47,'マスター (3)'!$K:$M,2,FALSE)</f>
        <v>24</v>
      </c>
      <c r="B47" s="417" t="str">
        <f>VLOOKUP(C47,'マスター (3)'!$K:$M,3,FALSE)</f>
        <v>愛媛</v>
      </c>
      <c r="C47" s="420" t="s">
        <v>356</v>
      </c>
      <c r="D47" s="153">
        <v>243</v>
      </c>
      <c r="E47" s="155" t="str">
        <f>VLOOKUP(D47,'マスター (3)'!$B$3:$E$200,3,FALSE)</f>
        <v>鎌田　凪咲</v>
      </c>
      <c r="F47" s="155" t="str">
        <f>VLOOKUP(D47,'マスター (3)'!$B$3:$E$200,2,FALSE)</f>
        <v>三将</v>
      </c>
      <c r="G47" s="155" t="str">
        <f t="shared" si="5"/>
        <v>o</v>
      </c>
      <c r="H47" s="155" t="str">
        <f>IF(D47&lt;A47*10,"エラー",IF(D47&gt;A47*10+9,"エラー","o"))</f>
        <v>o</v>
      </c>
      <c r="R47" s="143"/>
      <c r="S47" s="417">
        <f>VLOOKUP(U47,'マスター (3)'!$K:$M,2,FALSE)</f>
        <v>6</v>
      </c>
      <c r="T47" s="417" t="str">
        <f>VLOOKUP(U47,'マスター (3)'!$K:$M,3,FALSE)</f>
        <v>群馬</v>
      </c>
      <c r="U47" s="420" t="s">
        <v>500</v>
      </c>
      <c r="V47" s="153">
        <v>61</v>
      </c>
      <c r="W47" s="155" t="str">
        <f>VLOOKUP(V47,'マスター (3)'!$B$3:$E$200,3,FALSE)</f>
        <v>猪熊　咲来</v>
      </c>
      <c r="X47" s="155" t="str">
        <f>VLOOKUP(V47,'マスター (3)'!$B$3:$E$200,2,FALSE)</f>
        <v>主将</v>
      </c>
      <c r="Y47" s="155" t="str">
        <f t="shared" si="7"/>
        <v>o</v>
      </c>
      <c r="Z47" s="155" t="str">
        <f>IF(V47&lt;S47*10,"エラー",IF(V47&gt;S47*10+9,"エラー","o"))</f>
        <v>o</v>
      </c>
      <c r="AJ47" s="146"/>
      <c r="AK47" s="417">
        <f>VLOOKUP(AM47,'マスター (3)'!$K:$M,2,FALSE)</f>
        <v>8</v>
      </c>
      <c r="AL47" s="417" t="str">
        <f>VLOOKUP(AM47,'マスター (3)'!$K:$M,3,FALSE)</f>
        <v>千葉</v>
      </c>
      <c r="AM47" s="420" t="s">
        <v>501</v>
      </c>
      <c r="AN47" s="153">
        <v>84</v>
      </c>
      <c r="AO47" s="155" t="str">
        <f>VLOOKUP(AN47,'マスター (3)'!$B$3:$E$200,3,FALSE)</f>
        <v>前田　華奈</v>
      </c>
      <c r="AP47" s="155" t="str">
        <f>VLOOKUP(AN47,'マスター (3)'!$B$3:$E$200,2,FALSE)</f>
        <v>四将</v>
      </c>
      <c r="AQ47" s="155" t="str">
        <f t="shared" si="2"/>
        <v>o</v>
      </c>
      <c r="AR47" s="155" t="str">
        <f>IF(AN47&lt;AK47*10,"エラー",IF(AN47&gt;AK47*10+9,"エラー","o"))</f>
        <v>o</v>
      </c>
      <c r="BB47" s="149"/>
      <c r="BD47" s="188" t="e">
        <f>VLOOKUP(BE47,'マスター (3)'!D:E,2,FALSE)</f>
        <v>#N/A</v>
      </c>
      <c r="BE47" s="168" t="str">
        <f t="shared" si="14"/>
        <v/>
      </c>
      <c r="BF47" s="155"/>
      <c r="BG47" s="155" t="str">
        <f t="shared" si="10"/>
        <v/>
      </c>
      <c r="BH47" s="155"/>
      <c r="BI47" s="155" t="str">
        <f t="shared" si="11"/>
        <v/>
      </c>
      <c r="BJ47" s="155"/>
      <c r="BK47">
        <f t="shared" si="12"/>
        <v>6291264</v>
      </c>
      <c r="BM47" s="155" t="str">
        <f t="shared" si="13"/>
        <v/>
      </c>
      <c r="BN47" s="155" t="e">
        <f>VLOOKUP(BM47,'マスター (3)'!D:E,2,FALSE)</f>
        <v>#N/A</v>
      </c>
      <c r="BO47">
        <f>IF(BM47="",0,_xlfn.XLOOKUP(BM47,'マスター (3)'!$D$3:$D$168,'マスター (3)'!$B$3:$B$168,"",0,1))</f>
        <v>0</v>
      </c>
      <c r="BQ47" s="155" t="str">
        <v/>
      </c>
      <c r="BR47" s="155" t="e">
        <v>#N/A</v>
      </c>
      <c r="BS47" s="155">
        <v>0</v>
      </c>
    </row>
    <row r="48" spans="1:71">
      <c r="A48" s="417"/>
      <c r="B48" s="417"/>
      <c r="C48" s="420"/>
      <c r="D48" s="153">
        <v>246</v>
      </c>
      <c r="E48" s="155" t="str">
        <f>VLOOKUP(D48,'マスター (3)'!$B$3:$E$200,3,FALSE)</f>
        <v>浅井　　好</v>
      </c>
      <c r="F48" s="155" t="str">
        <f>VLOOKUP(D48,'マスター (3)'!$B$3:$E$200,2,FALSE)</f>
        <v>六将</v>
      </c>
      <c r="G48" s="155" t="str">
        <f t="shared" si="5"/>
        <v>o</v>
      </c>
      <c r="H48" s="155" t="str">
        <f>IF(D48&lt;A47*10,"エラー",IF(D48&gt;A47*10+9,"エラー","o"))</f>
        <v>o</v>
      </c>
      <c r="R48" s="143"/>
      <c r="S48" s="417"/>
      <c r="T48" s="417"/>
      <c r="U48" s="420"/>
      <c r="V48" s="153">
        <v>64</v>
      </c>
      <c r="W48" s="155" t="str">
        <f>VLOOKUP(V48,'マスター (3)'!$B$3:$E$200,3,FALSE)</f>
        <v>植原　大貴</v>
      </c>
      <c r="X48" s="155" t="str">
        <f>VLOOKUP(V48,'マスター (3)'!$B$3:$E$200,2,FALSE)</f>
        <v>四将</v>
      </c>
      <c r="Y48" s="155" t="str">
        <f t="shared" si="7"/>
        <v>o</v>
      </c>
      <c r="Z48" s="155" t="str">
        <f>IF(V48&lt;S47*10,"エラー",IF(V48&gt;S47*10+9,"エラー","o"))</f>
        <v>o</v>
      </c>
      <c r="AJ48" s="146"/>
      <c r="AK48" s="417"/>
      <c r="AL48" s="417"/>
      <c r="AM48" s="420"/>
      <c r="AN48" s="153">
        <v>87</v>
      </c>
      <c r="AO48" s="155" t="str">
        <f>VLOOKUP(AN48,'マスター (3)'!$B$3:$E$200,3,FALSE)</f>
        <v>髙下　彩乃</v>
      </c>
      <c r="AP48" s="155" t="str">
        <f>VLOOKUP(AN48,'マスター (3)'!$B$3:$E$200,2,FALSE)</f>
        <v>七将</v>
      </c>
      <c r="AQ48" s="155" t="str">
        <f t="shared" si="2"/>
        <v>o</v>
      </c>
      <c r="AR48" s="155" t="str">
        <f>IF(AN48&lt;AK47*10,"エラー",IF(AN48&gt;AK47*10+9,"エラー","o"))</f>
        <v>o</v>
      </c>
      <c r="BB48" s="149"/>
      <c r="BD48" s="188" t="e">
        <f>VLOOKUP(BE48,'マスター (3)'!D:E,2,FALSE)</f>
        <v>#N/A</v>
      </c>
      <c r="BE48" s="168" t="str">
        <f t="shared" si="14"/>
        <v/>
      </c>
      <c r="BF48" s="155"/>
      <c r="BG48" s="155" t="str">
        <f t="shared" si="10"/>
        <v/>
      </c>
      <c r="BH48" s="155"/>
      <c r="BI48" s="155" t="str">
        <f t="shared" si="11"/>
        <v/>
      </c>
      <c r="BJ48" s="155"/>
      <c r="BK48">
        <f t="shared" si="12"/>
        <v>6291264</v>
      </c>
      <c r="BM48" s="155" t="str">
        <f t="shared" si="13"/>
        <v/>
      </c>
      <c r="BN48" s="155" t="e">
        <f>VLOOKUP(BM48,'マスター (3)'!D:E,2,FALSE)</f>
        <v>#N/A</v>
      </c>
      <c r="BO48">
        <f>IF(BM48="",0,_xlfn.XLOOKUP(BM48,'マスター (3)'!$D$3:$D$168,'マスター (3)'!$B$3:$B$168,"",0,1))</f>
        <v>0</v>
      </c>
      <c r="BQ48" s="155" t="str">
        <v/>
      </c>
      <c r="BR48" s="155" t="e">
        <v>#N/A</v>
      </c>
      <c r="BS48" s="155">
        <v>0</v>
      </c>
    </row>
    <row r="49" spans="1:71">
      <c r="A49" s="417"/>
      <c r="B49" s="417"/>
      <c r="C49" s="420"/>
      <c r="D49" s="153">
        <v>241</v>
      </c>
      <c r="E49" s="155" t="str">
        <f>VLOOKUP(D49,'マスター (3)'!$B$3:$E$200,3,FALSE)</f>
        <v>児玉　凜子</v>
      </c>
      <c r="F49" s="155" t="str">
        <f>VLOOKUP(D49,'マスター (3)'!$B$3:$E$200,2,FALSE)</f>
        <v>主将</v>
      </c>
      <c r="G49" s="155" t="str">
        <f t="shared" si="5"/>
        <v>o</v>
      </c>
      <c r="H49" s="155" t="str">
        <f>IF(D49&lt;A47*10,"エラー",IF(D49&gt;A47*10+9,"エラー","o"))</f>
        <v>o</v>
      </c>
      <c r="R49" s="143"/>
      <c r="S49" s="417"/>
      <c r="T49" s="417"/>
      <c r="U49" s="420"/>
      <c r="V49" s="153">
        <v>62</v>
      </c>
      <c r="W49" s="155" t="str">
        <f>VLOOKUP(V49,'マスター (3)'!$B$3:$E$200,3,FALSE)</f>
        <v>神宮　明理</v>
      </c>
      <c r="X49" s="155" t="str">
        <f>VLOOKUP(V49,'マスター (3)'!$B$3:$E$200,2,FALSE)</f>
        <v>副将</v>
      </c>
      <c r="Y49" s="155" t="str">
        <f t="shared" si="7"/>
        <v>o</v>
      </c>
      <c r="Z49" s="155" t="str">
        <f>IF(V49&lt;S47*10,"エラー",IF(V49&gt;S47*10+9,"エラー","o"))</f>
        <v>o</v>
      </c>
      <c r="AJ49" s="146"/>
      <c r="AK49" s="417"/>
      <c r="AL49" s="417"/>
      <c r="AM49" s="420"/>
      <c r="AN49" s="153">
        <v>82</v>
      </c>
      <c r="AO49" s="155" t="str">
        <f>VLOOKUP(AN49,'マスター (3)'!$B$3:$E$200,3,FALSE)</f>
        <v>木内　　希</v>
      </c>
      <c r="AP49" s="155" t="str">
        <f>VLOOKUP(AN49,'マスター (3)'!$B$3:$E$200,2,FALSE)</f>
        <v>副将</v>
      </c>
      <c r="AQ49" s="155" t="str">
        <f t="shared" si="2"/>
        <v>o</v>
      </c>
      <c r="AR49" s="155" t="str">
        <f>IF(AN49&lt;AK47*10,"エラー",IF(AN49&gt;AK47*10+9,"エラー","o"))</f>
        <v>o</v>
      </c>
      <c r="BB49" s="149"/>
      <c r="BD49" s="188" t="e">
        <f>VLOOKUP(BE49,'マスター (3)'!D:E,2,FALSE)</f>
        <v>#N/A</v>
      </c>
      <c r="BE49" s="168" t="str">
        <f t="shared" si="14"/>
        <v/>
      </c>
      <c r="BF49" s="155"/>
      <c r="BG49" s="155" t="str">
        <f t="shared" si="10"/>
        <v/>
      </c>
      <c r="BH49" s="155"/>
      <c r="BI49" s="155" t="str">
        <f t="shared" si="11"/>
        <v/>
      </c>
      <c r="BJ49" s="155"/>
      <c r="BK49">
        <f t="shared" si="12"/>
        <v>6291264</v>
      </c>
      <c r="BM49" s="155" t="str">
        <f t="shared" si="13"/>
        <v/>
      </c>
      <c r="BN49" s="155" t="e">
        <f>VLOOKUP(BM49,'マスター (3)'!D:E,2,FALSE)</f>
        <v>#N/A</v>
      </c>
      <c r="BO49">
        <f>IF(BM49="",0,_xlfn.XLOOKUP(BM49,'マスター (3)'!$D$3:$D$168,'マスター (3)'!$B$3:$B$168,"",0,1))</f>
        <v>0</v>
      </c>
      <c r="BQ49" s="155" t="str">
        <v/>
      </c>
      <c r="BR49" s="155" t="e">
        <v>#N/A</v>
      </c>
      <c r="BS49" s="155">
        <v>0</v>
      </c>
    </row>
    <row r="50" spans="1:71">
      <c r="A50" s="417"/>
      <c r="B50" s="417"/>
      <c r="C50" s="420"/>
      <c r="D50" s="153">
        <v>242</v>
      </c>
      <c r="E50" s="155" t="str">
        <f>VLOOKUP(D50,'マスター (3)'!$B$3:$E$200,3,FALSE)</f>
        <v>賀谷　　葵</v>
      </c>
      <c r="F50" s="155" t="str">
        <f>VLOOKUP(D50,'マスター (3)'!$B$3:$E$200,2,FALSE)</f>
        <v>副将</v>
      </c>
      <c r="G50" s="155" t="str">
        <f t="shared" si="5"/>
        <v>o</v>
      </c>
      <c r="H50" s="155" t="str">
        <f>IF(D50&lt;A47*10,"エラー",IF(D50&gt;A47*10+9,"エラー","o"))</f>
        <v>o</v>
      </c>
      <c r="R50" s="143"/>
      <c r="S50" s="417"/>
      <c r="T50" s="417"/>
      <c r="U50" s="420"/>
      <c r="V50" s="153">
        <v>67</v>
      </c>
      <c r="W50" s="155" t="str">
        <f>VLOOKUP(V50,'マスター (3)'!$B$3:$E$200,3,FALSE)</f>
        <v>木暮　陸斗</v>
      </c>
      <c r="X50" s="155" t="str">
        <f>VLOOKUP(V50,'マスター (3)'!$B$3:$E$200,2,FALSE)</f>
        <v>七将</v>
      </c>
      <c r="Y50" s="155" t="str">
        <f t="shared" si="7"/>
        <v>o</v>
      </c>
      <c r="Z50" s="155" t="str">
        <f>IF(V50&lt;S47*10,"エラー",IF(V50&gt;S47*10+9,"エラー","o"))</f>
        <v>o</v>
      </c>
      <c r="AJ50" s="146"/>
      <c r="AK50" s="417"/>
      <c r="AL50" s="417"/>
      <c r="AM50" s="420"/>
      <c r="AN50" s="153">
        <v>81</v>
      </c>
      <c r="AO50" s="155" t="str">
        <f>VLOOKUP(AN50,'マスター (3)'!$B$3:$E$200,3,FALSE)</f>
        <v>千葉　　楓</v>
      </c>
      <c r="AP50" s="155" t="str">
        <f>VLOOKUP(AN50,'マスター (3)'!$B$3:$E$200,2,FALSE)</f>
        <v>主将</v>
      </c>
      <c r="AQ50" s="155" t="str">
        <f t="shared" si="2"/>
        <v>o</v>
      </c>
      <c r="AR50" s="155" t="str">
        <f>IF(AN50&lt;AK47*10,"エラー",IF(AN50&gt;AK47*10+9,"エラー","o"))</f>
        <v>o</v>
      </c>
      <c r="BB50" s="149"/>
      <c r="BD50" s="188" t="e">
        <f>VLOOKUP(BE50,'マスター (3)'!D:E,2,FALSE)</f>
        <v>#N/A</v>
      </c>
      <c r="BE50" s="168" t="str">
        <f t="shared" si="14"/>
        <v/>
      </c>
      <c r="BF50" s="155"/>
      <c r="BG50" s="155" t="str">
        <f t="shared" si="10"/>
        <v/>
      </c>
      <c r="BH50" s="155"/>
      <c r="BI50" s="155" t="str">
        <f t="shared" si="11"/>
        <v/>
      </c>
      <c r="BJ50" s="155"/>
      <c r="BK50">
        <f t="shared" si="12"/>
        <v>6291264</v>
      </c>
      <c r="BM50" s="155" t="str">
        <f t="shared" si="13"/>
        <v/>
      </c>
      <c r="BN50" s="155" t="e">
        <f>VLOOKUP(BM50,'マスター (3)'!D:E,2,FALSE)</f>
        <v>#N/A</v>
      </c>
      <c r="BO50">
        <f>IF(BM50="",0,_xlfn.XLOOKUP(BM50,'マスター (3)'!$D$3:$D$168,'マスター (3)'!$B$3:$B$168,"",0,1))</f>
        <v>0</v>
      </c>
      <c r="BQ50" s="155" t="str">
        <v/>
      </c>
      <c r="BR50" s="155" t="e">
        <v>#N/A</v>
      </c>
      <c r="BS50" s="155">
        <v>0</v>
      </c>
    </row>
    <row r="51" spans="1:71" ht="19" thickBot="1">
      <c r="A51" s="417"/>
      <c r="B51" s="417"/>
      <c r="C51" s="421"/>
      <c r="D51" s="153">
        <v>244</v>
      </c>
      <c r="E51" s="155" t="str">
        <f>VLOOKUP(D51,'マスター (3)'!$B$3:$E$200,3,FALSE)</f>
        <v>廣岡　里穂</v>
      </c>
      <c r="F51" s="155" t="str">
        <f>VLOOKUP(D51,'マスター (3)'!$B$3:$E$200,2,FALSE)</f>
        <v>四将</v>
      </c>
      <c r="G51" s="155" t="str">
        <f t="shared" si="5"/>
        <v>o</v>
      </c>
      <c r="H51" s="155" t="str">
        <f>IF(D51&lt;A47*10,"エラー",IF(D51&gt;A47*10+9,"エラー","o"))</f>
        <v>o</v>
      </c>
      <c r="K51" t="str">
        <f>B52</f>
        <v>群馬</v>
      </c>
      <c r="O51" t="str">
        <f>B57</f>
        <v>千葉</v>
      </c>
      <c r="R51" s="143"/>
      <c r="S51" s="417"/>
      <c r="T51" s="417"/>
      <c r="U51" s="421"/>
      <c r="V51" s="153">
        <v>66</v>
      </c>
      <c r="W51" s="155" t="str">
        <f>VLOOKUP(V51,'マスター (3)'!$B$3:$E$200,3,FALSE)</f>
        <v>竹吉　優芽</v>
      </c>
      <c r="X51" s="155" t="str">
        <f>VLOOKUP(V51,'マスター (3)'!$B$3:$E$200,2,FALSE)</f>
        <v>六将</v>
      </c>
      <c r="Y51" s="155" t="str">
        <f t="shared" si="7"/>
        <v>o</v>
      </c>
      <c r="Z51" s="155" t="str">
        <f>IF(V51&lt;S47*10,"エラー",IF(V51&gt;S47*10+9,"エラー","o"))</f>
        <v>o</v>
      </c>
      <c r="AC51" t="str">
        <f>T52</f>
        <v>愛媛</v>
      </c>
      <c r="AG51" t="str">
        <f>T57</f>
        <v>千葉</v>
      </c>
      <c r="AJ51" s="146"/>
      <c r="AK51" s="417"/>
      <c r="AL51" s="417"/>
      <c r="AM51" s="421"/>
      <c r="AN51" s="153">
        <v>83</v>
      </c>
      <c r="AO51" s="155" t="str">
        <f>VLOOKUP(AN51,'マスター (3)'!$B$3:$E$200,3,FALSE)</f>
        <v>小山　実莉</v>
      </c>
      <c r="AP51" s="155" t="str">
        <f>VLOOKUP(AN51,'マスター (3)'!$B$3:$E$200,2,FALSE)</f>
        <v>三将</v>
      </c>
      <c r="AQ51" s="155" t="str">
        <f t="shared" si="2"/>
        <v>o</v>
      </c>
      <c r="AR51" s="155" t="str">
        <f>IF(AN51&lt;AK47*10,"エラー",IF(AN51&gt;AK47*10+9,"エラー","o"))</f>
        <v>o</v>
      </c>
      <c r="AU51" t="str">
        <f>AL52</f>
        <v>愛媛</v>
      </c>
      <c r="AY51" t="str">
        <f>AL57</f>
        <v>群馬</v>
      </c>
      <c r="BB51" s="149"/>
      <c r="BD51" s="188" t="e">
        <f>VLOOKUP(BE51,'マスター (3)'!D:E,2,FALSE)</f>
        <v>#N/A</v>
      </c>
      <c r="BE51" s="168" t="str">
        <f t="shared" si="14"/>
        <v/>
      </c>
      <c r="BF51" s="155"/>
      <c r="BG51" s="155" t="str">
        <f t="shared" si="10"/>
        <v/>
      </c>
      <c r="BH51" s="155"/>
      <c r="BI51" s="155" t="str">
        <f t="shared" si="11"/>
        <v/>
      </c>
      <c r="BJ51" s="155"/>
      <c r="BK51">
        <f t="shared" si="12"/>
        <v>6291264</v>
      </c>
      <c r="BM51" s="155" t="str">
        <f t="shared" si="13"/>
        <v/>
      </c>
      <c r="BN51" s="155" t="e">
        <f>VLOOKUP(BM51,'マスター (3)'!D:E,2,FALSE)</f>
        <v>#N/A</v>
      </c>
      <c r="BO51">
        <f>IF(BM51="",0,_xlfn.XLOOKUP(BM51,'マスター (3)'!$D$3:$D$168,'マスター (3)'!$B$3:$B$168,"",0,1))</f>
        <v>0</v>
      </c>
      <c r="BQ51" s="155" t="str">
        <v/>
      </c>
      <c r="BR51" s="155" t="e">
        <v>#N/A</v>
      </c>
      <c r="BS51" s="155">
        <v>0</v>
      </c>
    </row>
    <row r="52" spans="1:71">
      <c r="A52" s="417">
        <f>VLOOKUP(C52,'マスター (3)'!$K:$M,2,FALSE)</f>
        <v>6</v>
      </c>
      <c r="B52" s="417" t="str">
        <f>VLOOKUP(C52,'マスター (3)'!$K:$M,3,FALSE)</f>
        <v>群馬</v>
      </c>
      <c r="C52" s="424" t="s">
        <v>500</v>
      </c>
      <c r="D52" s="153">
        <v>62</v>
      </c>
      <c r="E52" s="158" t="str">
        <f>VLOOKUP(D52,'マスター (3)'!$B$3:$E$200,3,FALSE)</f>
        <v>神宮　明理</v>
      </c>
      <c r="F52" s="158" t="str">
        <f>VLOOKUP(D52,'マスター (3)'!$B$3:$E$200,2,FALSE)</f>
        <v>副将</v>
      </c>
      <c r="G52" s="155" t="str">
        <f t="shared" si="5"/>
        <v>o</v>
      </c>
      <c r="H52" s="155" t="str">
        <f>IF(D52&lt;A52*10,"エラー",IF(D52&gt;A52*10+9,"エラー","o"))</f>
        <v>o</v>
      </c>
      <c r="K52" s="155" t="str">
        <f>F52</f>
        <v>副将</v>
      </c>
      <c r="L52" s="155" t="str">
        <f>E52</f>
        <v>神宮　明理</v>
      </c>
      <c r="M52" s="120">
        <v>9</v>
      </c>
      <c r="N52" s="120"/>
      <c r="O52" s="155" t="str">
        <f t="shared" ref="O52:P56" si="39">E57</f>
        <v>小山　実莉</v>
      </c>
      <c r="P52" s="155" t="str">
        <f t="shared" si="39"/>
        <v>三将</v>
      </c>
      <c r="R52" s="143"/>
      <c r="S52" s="417">
        <f>VLOOKUP(U52,'マスター (3)'!$K:$M,2,FALSE)</f>
        <v>24</v>
      </c>
      <c r="T52" s="417" t="str">
        <f>VLOOKUP(U52,'マスター (3)'!$K:$M,3,FALSE)</f>
        <v>愛媛</v>
      </c>
      <c r="U52" s="424" t="s">
        <v>356</v>
      </c>
      <c r="V52" s="153">
        <v>246</v>
      </c>
      <c r="W52" s="158" t="str">
        <f>VLOOKUP(V52,'マスター (3)'!$B$3:$E$200,3,FALSE)</f>
        <v>浅井　　好</v>
      </c>
      <c r="X52" s="158" t="str">
        <f>VLOOKUP(V52,'マスター (3)'!$B$3:$E$200,2,FALSE)</f>
        <v>六将</v>
      </c>
      <c r="Y52" s="155" t="str">
        <f t="shared" si="7"/>
        <v>o</v>
      </c>
      <c r="Z52" s="155" t="str">
        <f>IF(V52&lt;S52*10,"エラー",IF(V52&gt;S52*10+9,"エラー","o"))</f>
        <v>o</v>
      </c>
      <c r="AC52" s="155" t="str">
        <f>X52</f>
        <v>六将</v>
      </c>
      <c r="AD52" s="155" t="str">
        <f>W52</f>
        <v>浅井　　好</v>
      </c>
      <c r="AE52" s="120">
        <v>5</v>
      </c>
      <c r="AF52" s="120"/>
      <c r="AG52" s="155" t="str">
        <f t="shared" ref="AG52:AH56" si="40">W57</f>
        <v>竹田　洸希</v>
      </c>
      <c r="AH52" s="155" t="str">
        <f t="shared" si="40"/>
        <v>五将</v>
      </c>
      <c r="AJ52" s="146"/>
      <c r="AK52" s="417">
        <f>VLOOKUP(AM52,'マスター (3)'!$K:$M,2,FALSE)</f>
        <v>24</v>
      </c>
      <c r="AL52" s="417" t="str">
        <f>VLOOKUP(AM52,'マスター (3)'!$K:$M,3,FALSE)</f>
        <v>愛媛</v>
      </c>
      <c r="AM52" s="424" t="s">
        <v>356</v>
      </c>
      <c r="AN52" s="153">
        <v>242</v>
      </c>
      <c r="AO52" s="158" t="str">
        <f>VLOOKUP(AN52,'マスター (3)'!$B$3:$E$200,3,FALSE)</f>
        <v>賀谷　　葵</v>
      </c>
      <c r="AP52" s="158" t="str">
        <f>VLOOKUP(AN52,'マスター (3)'!$B$3:$E$200,2,FALSE)</f>
        <v>副将</v>
      </c>
      <c r="AQ52" s="155" t="str">
        <f t="shared" si="2"/>
        <v>o</v>
      </c>
      <c r="AR52" s="155" t="str">
        <f>IF(AN52&lt;AK52*10,"エラー",IF(AN52&gt;AK52*10+9,"エラー","o"))</f>
        <v>o</v>
      </c>
      <c r="AU52" s="155" t="str">
        <f>AP52</f>
        <v>副将</v>
      </c>
      <c r="AV52" s="155" t="str">
        <f>AO52</f>
        <v>賀谷　　葵</v>
      </c>
      <c r="AW52" s="120"/>
      <c r="AX52" s="120">
        <v>2</v>
      </c>
      <c r="AY52" s="155" t="str">
        <f t="shared" ref="AY52:AZ56" si="41">AO57</f>
        <v>竹吉　優芽</v>
      </c>
      <c r="AZ52" s="155" t="str">
        <f t="shared" si="41"/>
        <v>六将</v>
      </c>
      <c r="BB52" s="149"/>
      <c r="BD52" s="188" t="str">
        <f>VLOOKUP(BE52,'マスター (3)'!D:E,2,FALSE)</f>
        <v>群馬</v>
      </c>
      <c r="BE52" s="168" t="str">
        <f t="shared" si="14"/>
        <v>神宮　明理</v>
      </c>
      <c r="BF52" s="155"/>
      <c r="BG52" s="155" t="str">
        <f t="shared" si="10"/>
        <v>浅井　　好</v>
      </c>
      <c r="BH52" s="155"/>
      <c r="BI52" s="155" t="str">
        <f t="shared" si="11"/>
        <v>竹吉　優芽</v>
      </c>
      <c r="BJ52" s="155"/>
      <c r="BK52">
        <f t="shared" si="12"/>
        <v>3</v>
      </c>
      <c r="BM52" s="155" t="str">
        <f t="shared" si="13"/>
        <v>神宮　明理</v>
      </c>
      <c r="BN52" s="155" t="str">
        <f>VLOOKUP(BM52,'マスター (3)'!D:E,2,FALSE)</f>
        <v>群馬</v>
      </c>
      <c r="BO52">
        <f>IF(BM52="",0,_xlfn.XLOOKUP(BM52,'マスター (3)'!$D$3:$D$168,'マスター (3)'!$B$3:$B$168,"",0,1))</f>
        <v>62</v>
      </c>
      <c r="BQ52" s="155" t="str">
        <v/>
      </c>
      <c r="BR52" s="155" t="e">
        <v>#N/A</v>
      </c>
      <c r="BS52" s="155">
        <v>0</v>
      </c>
    </row>
    <row r="53" spans="1:71">
      <c r="A53" s="417"/>
      <c r="B53" s="417"/>
      <c r="C53" s="425"/>
      <c r="D53" s="153">
        <v>65</v>
      </c>
      <c r="E53" s="158" t="str">
        <f>VLOOKUP(D53,'マスター (3)'!$B$3:$E$200,3,FALSE)</f>
        <v>内田　唯葉</v>
      </c>
      <c r="F53" s="158" t="str">
        <f>VLOOKUP(D53,'マスター (3)'!$B$3:$E$200,2,FALSE)</f>
        <v>五将</v>
      </c>
      <c r="G53" s="155" t="str">
        <f t="shared" si="5"/>
        <v>o</v>
      </c>
      <c r="H53" s="155" t="str">
        <f>IF(D53&lt;A52*10,"エラー",IF(D53&gt;A52*10+9,"エラー","o"))</f>
        <v>o</v>
      </c>
      <c r="K53" s="155" t="str">
        <f t="shared" ref="K53:K56" si="42">F53</f>
        <v>五将</v>
      </c>
      <c r="L53" s="155" t="str">
        <f>E53</f>
        <v>内田　唯葉</v>
      </c>
      <c r="M53" s="120"/>
      <c r="N53" s="120">
        <v>14</v>
      </c>
      <c r="O53" s="155" t="str">
        <f t="shared" si="39"/>
        <v>竹田　洸希</v>
      </c>
      <c r="P53" s="155" t="str">
        <f t="shared" si="39"/>
        <v>五将</v>
      </c>
      <c r="R53" s="143"/>
      <c r="S53" s="417"/>
      <c r="T53" s="417"/>
      <c r="U53" s="425"/>
      <c r="V53" s="153">
        <v>245</v>
      </c>
      <c r="W53" s="158" t="str">
        <f>VLOOKUP(V53,'マスター (3)'!$B$3:$E$200,3,FALSE)</f>
        <v>穐吉佳乃子</v>
      </c>
      <c r="X53" s="158" t="str">
        <f>VLOOKUP(V53,'マスター (3)'!$B$3:$E$200,2,FALSE)</f>
        <v>五将</v>
      </c>
      <c r="Y53" s="155" t="str">
        <f t="shared" si="7"/>
        <v>o</v>
      </c>
      <c r="Z53" s="155" t="str">
        <f>IF(V53&lt;S52*10,"エラー",IF(V53&gt;S52*10+9,"エラー","o"))</f>
        <v>o</v>
      </c>
      <c r="AC53" s="155" t="str">
        <f t="shared" ref="AC53:AC56" si="43">X53</f>
        <v>五将</v>
      </c>
      <c r="AD53" s="155" t="str">
        <f>W53</f>
        <v>穐吉佳乃子</v>
      </c>
      <c r="AE53" s="120"/>
      <c r="AF53" s="120">
        <v>15</v>
      </c>
      <c r="AG53" s="155" t="str">
        <f t="shared" si="40"/>
        <v>小山　実莉</v>
      </c>
      <c r="AH53" s="155" t="str">
        <f t="shared" si="40"/>
        <v>三将</v>
      </c>
      <c r="AJ53" s="146"/>
      <c r="AK53" s="417"/>
      <c r="AL53" s="417"/>
      <c r="AM53" s="425"/>
      <c r="AN53" s="153">
        <v>241</v>
      </c>
      <c r="AO53" s="158" t="str">
        <f>VLOOKUP(AN53,'マスター (3)'!$B$3:$E$200,3,FALSE)</f>
        <v>児玉　凜子</v>
      </c>
      <c r="AP53" s="158" t="str">
        <f>VLOOKUP(AN53,'マスター (3)'!$B$3:$E$200,2,FALSE)</f>
        <v>主将</v>
      </c>
      <c r="AQ53" s="155" t="str">
        <f t="shared" si="2"/>
        <v>o</v>
      </c>
      <c r="AR53" s="155" t="str">
        <f>IF(AN53&lt;AK52*10,"エラー",IF(AN53&gt;AK52*10+9,"エラー","o"))</f>
        <v>o</v>
      </c>
      <c r="AU53" s="155" t="str">
        <f t="shared" ref="AU53:AU56" si="44">AP53</f>
        <v>主将</v>
      </c>
      <c r="AV53" s="155" t="str">
        <f>AO53</f>
        <v>児玉　凜子</v>
      </c>
      <c r="AW53" s="120">
        <v>13</v>
      </c>
      <c r="AX53" s="120"/>
      <c r="AY53" s="155" t="str">
        <f t="shared" si="41"/>
        <v>猪熊　咲来</v>
      </c>
      <c r="AZ53" s="155" t="str">
        <f t="shared" si="41"/>
        <v>主将</v>
      </c>
      <c r="BB53" s="149"/>
      <c r="BD53" s="188" t="str">
        <f>VLOOKUP(BE53,'マスター (3)'!D:E,2,FALSE)</f>
        <v>千葉</v>
      </c>
      <c r="BE53" s="168" t="str">
        <f t="shared" si="14"/>
        <v>竹田　洸希</v>
      </c>
      <c r="BF53" s="155"/>
      <c r="BG53" s="155" t="str">
        <f t="shared" si="10"/>
        <v>小山　実莉</v>
      </c>
      <c r="BH53" s="155"/>
      <c r="BI53" s="155" t="str">
        <f t="shared" si="11"/>
        <v>児玉　凜子</v>
      </c>
      <c r="BJ53" s="155"/>
      <c r="BK53">
        <f t="shared" si="12"/>
        <v>1</v>
      </c>
      <c r="BM53" s="155" t="str">
        <f t="shared" si="13"/>
        <v/>
      </c>
      <c r="BN53" s="155" t="e">
        <f>VLOOKUP(BM53,'マスター (3)'!D:E,2,FALSE)</f>
        <v>#N/A</v>
      </c>
      <c r="BO53">
        <f>IF(BM53="",0,_xlfn.XLOOKUP(BM53,'マスター (3)'!$D$3:$D$168,'マスター (3)'!$B$3:$B$168,"",0,1))</f>
        <v>0</v>
      </c>
      <c r="BQ53" s="155" t="str">
        <v/>
      </c>
      <c r="BR53" s="155" t="e">
        <v>#N/A</v>
      </c>
      <c r="BS53" s="155">
        <v>0</v>
      </c>
    </row>
    <row r="54" spans="1:71">
      <c r="A54" s="417"/>
      <c r="B54" s="417"/>
      <c r="C54" s="425"/>
      <c r="D54" s="153">
        <v>64</v>
      </c>
      <c r="E54" s="158" t="str">
        <f>VLOOKUP(D54,'マスター (3)'!$B$3:$E$200,3,FALSE)</f>
        <v>植原　大貴</v>
      </c>
      <c r="F54" s="158" t="str">
        <f>VLOOKUP(D54,'マスター (3)'!$B$3:$E$200,2,FALSE)</f>
        <v>四将</v>
      </c>
      <c r="G54" s="155" t="str">
        <f t="shared" si="5"/>
        <v>o</v>
      </c>
      <c r="H54" s="155" t="str">
        <f>IF(D54&lt;A52*10,"エラー",IF(D54&gt;A52*10+9,"エラー","o"))</f>
        <v>o</v>
      </c>
      <c r="K54" s="155" t="str">
        <f t="shared" si="42"/>
        <v>四将</v>
      </c>
      <c r="L54" s="155" t="str">
        <f>E54</f>
        <v>植原　大貴</v>
      </c>
      <c r="M54" s="120">
        <v>3</v>
      </c>
      <c r="N54" s="120"/>
      <c r="O54" s="155" t="str">
        <f t="shared" si="39"/>
        <v>前田　華奈</v>
      </c>
      <c r="P54" s="155" t="str">
        <f t="shared" si="39"/>
        <v>四将</v>
      </c>
      <c r="R54" s="143"/>
      <c r="S54" s="417"/>
      <c r="T54" s="417"/>
      <c r="U54" s="425"/>
      <c r="V54" s="153">
        <v>241</v>
      </c>
      <c r="W54" s="158" t="str">
        <f>VLOOKUP(V54,'マスター (3)'!$B$3:$E$200,3,FALSE)</f>
        <v>児玉　凜子</v>
      </c>
      <c r="X54" s="158" t="str">
        <f>VLOOKUP(V54,'マスター (3)'!$B$3:$E$200,2,FALSE)</f>
        <v>主将</v>
      </c>
      <c r="Y54" s="155" t="str">
        <f t="shared" si="7"/>
        <v>o</v>
      </c>
      <c r="Z54" s="155" t="str">
        <f>IF(V54&lt;S52*10,"エラー",IF(V54&gt;S52*10+9,"エラー","o"))</f>
        <v>o</v>
      </c>
      <c r="AC54" s="155" t="str">
        <f t="shared" si="43"/>
        <v>主将</v>
      </c>
      <c r="AD54" s="155" t="str">
        <f>W54</f>
        <v>児玉　凜子</v>
      </c>
      <c r="AE54" s="120"/>
      <c r="AF54" s="120">
        <v>15</v>
      </c>
      <c r="AG54" s="155" t="str">
        <f t="shared" si="40"/>
        <v>千葉　　楓</v>
      </c>
      <c r="AH54" s="155" t="str">
        <f t="shared" si="40"/>
        <v>主将</v>
      </c>
      <c r="AJ54" s="146"/>
      <c r="AK54" s="417"/>
      <c r="AL54" s="417"/>
      <c r="AM54" s="425"/>
      <c r="AN54" s="153">
        <v>245</v>
      </c>
      <c r="AO54" s="158" t="str">
        <f>VLOOKUP(AN54,'マスター (3)'!$B$3:$E$200,3,FALSE)</f>
        <v>穐吉佳乃子</v>
      </c>
      <c r="AP54" s="158" t="str">
        <f>VLOOKUP(AN54,'マスター (3)'!$B$3:$E$200,2,FALSE)</f>
        <v>五将</v>
      </c>
      <c r="AQ54" s="155" t="str">
        <f t="shared" si="2"/>
        <v>o</v>
      </c>
      <c r="AR54" s="155" t="str">
        <f>IF(AN54&lt;AK52*10,"エラー",IF(AN54&gt;AK52*10+9,"エラー","o"))</f>
        <v>o</v>
      </c>
      <c r="AU54" s="155" t="str">
        <f t="shared" si="44"/>
        <v>五将</v>
      </c>
      <c r="AV54" s="155" t="str">
        <f>AO54</f>
        <v>穐吉佳乃子</v>
      </c>
      <c r="AW54" s="120"/>
      <c r="AX54" s="120">
        <v>25</v>
      </c>
      <c r="AY54" s="189" t="str">
        <f t="shared" si="41"/>
        <v>神宮　明理</v>
      </c>
      <c r="AZ54" s="189" t="str">
        <f t="shared" si="41"/>
        <v>副将</v>
      </c>
      <c r="BB54" s="149"/>
      <c r="BD54" s="188" t="str">
        <f>VLOOKUP(BE54,'マスター (3)'!D:E,2,FALSE)</f>
        <v>群馬</v>
      </c>
      <c r="BE54" s="168" t="str">
        <f t="shared" si="14"/>
        <v>植原　大貴</v>
      </c>
      <c r="BF54" s="155"/>
      <c r="BG54" s="155" t="str">
        <f t="shared" si="10"/>
        <v>千葉　　楓</v>
      </c>
      <c r="BH54" s="155"/>
      <c r="BI54" s="155" t="str">
        <f t="shared" si="11"/>
        <v>神宮　明理</v>
      </c>
      <c r="BJ54" s="155"/>
      <c r="BK54">
        <f t="shared" si="12"/>
        <v>1</v>
      </c>
      <c r="BM54" s="155" t="str">
        <f t="shared" si="13"/>
        <v/>
      </c>
      <c r="BN54" s="155" t="e">
        <f>VLOOKUP(BM54,'マスター (3)'!D:E,2,FALSE)</f>
        <v>#N/A</v>
      </c>
      <c r="BO54">
        <f>IF(BM54="",0,_xlfn.XLOOKUP(BM54,'マスター (3)'!$D$3:$D$168,'マスター (3)'!$B$3:$B$168,"",0,1))</f>
        <v>0</v>
      </c>
      <c r="BQ54" s="155" t="str">
        <v/>
      </c>
      <c r="BR54" s="155" t="e">
        <v>#N/A</v>
      </c>
      <c r="BS54" s="155">
        <v>0</v>
      </c>
    </row>
    <row r="55" spans="1:71">
      <c r="A55" s="417"/>
      <c r="B55" s="417"/>
      <c r="C55" s="425"/>
      <c r="D55" s="153">
        <v>61</v>
      </c>
      <c r="E55" s="158" t="str">
        <f>VLOOKUP(D55,'マスター (3)'!$B$3:$E$200,3,FALSE)</f>
        <v>猪熊　咲来</v>
      </c>
      <c r="F55" s="158" t="str">
        <f>VLOOKUP(D55,'マスター (3)'!$B$3:$E$200,2,FALSE)</f>
        <v>主将</v>
      </c>
      <c r="G55" s="155" t="str">
        <f t="shared" si="5"/>
        <v>o</v>
      </c>
      <c r="H55" s="155" t="str">
        <f>IF(D55&lt;A52*10,"エラー",IF(D55&gt;A52*10+9,"エラー","o"))</f>
        <v>o</v>
      </c>
      <c r="K55" s="155" t="str">
        <f t="shared" si="42"/>
        <v>主将</v>
      </c>
      <c r="L55" s="155" t="str">
        <f>E55</f>
        <v>猪熊　咲来</v>
      </c>
      <c r="M55" s="120"/>
      <c r="N55" s="120">
        <v>5</v>
      </c>
      <c r="O55" s="155" t="str">
        <f t="shared" si="39"/>
        <v>千葉　　楓</v>
      </c>
      <c r="P55" s="155" t="str">
        <f t="shared" si="39"/>
        <v>主将</v>
      </c>
      <c r="R55" s="143"/>
      <c r="S55" s="417"/>
      <c r="T55" s="417"/>
      <c r="U55" s="425"/>
      <c r="V55" s="153">
        <v>243</v>
      </c>
      <c r="W55" s="158" t="str">
        <f>VLOOKUP(V55,'マスター (3)'!$B$3:$E$200,3,FALSE)</f>
        <v>鎌田　凪咲</v>
      </c>
      <c r="X55" s="158" t="str">
        <f>VLOOKUP(V55,'マスター (3)'!$B$3:$E$200,2,FALSE)</f>
        <v>三将</v>
      </c>
      <c r="Y55" s="155" t="str">
        <f t="shared" si="7"/>
        <v>o</v>
      </c>
      <c r="Z55" s="155" t="str">
        <f>IF(V55&lt;S52*10,"エラー",IF(V55&gt;S52*10+9,"エラー","o"))</f>
        <v>o</v>
      </c>
      <c r="AC55" s="155" t="str">
        <f t="shared" si="43"/>
        <v>三将</v>
      </c>
      <c r="AD55" s="155" t="str">
        <f>W55</f>
        <v>鎌田　凪咲</v>
      </c>
      <c r="AE55" s="120"/>
      <c r="AF55" s="120">
        <v>21</v>
      </c>
      <c r="AG55" s="155" t="str">
        <f t="shared" si="40"/>
        <v>木内　　希</v>
      </c>
      <c r="AH55" s="155" t="str">
        <f t="shared" si="40"/>
        <v>副将</v>
      </c>
      <c r="AJ55" s="146"/>
      <c r="AK55" s="417"/>
      <c r="AL55" s="417"/>
      <c r="AM55" s="425"/>
      <c r="AN55" s="153">
        <v>243</v>
      </c>
      <c r="AO55" s="158" t="str">
        <f>VLOOKUP(AN55,'マスター (3)'!$B$3:$E$200,3,FALSE)</f>
        <v>鎌田　凪咲</v>
      </c>
      <c r="AP55" s="158" t="str">
        <f>VLOOKUP(AN55,'マスター (3)'!$B$3:$E$200,2,FALSE)</f>
        <v>三将</v>
      </c>
      <c r="AQ55" s="155" t="str">
        <f t="shared" si="2"/>
        <v>o</v>
      </c>
      <c r="AR55" s="155" t="str">
        <f>IF(AN55&lt;AK52*10,"エラー",IF(AN55&gt;AK52*10+9,"エラー","o"))</f>
        <v>o</v>
      </c>
      <c r="AU55" s="155" t="str">
        <f t="shared" si="44"/>
        <v>三将</v>
      </c>
      <c r="AV55" s="155" t="str">
        <f>AO55</f>
        <v>鎌田　凪咲</v>
      </c>
      <c r="AW55" s="120">
        <v>12</v>
      </c>
      <c r="AX55" s="120"/>
      <c r="AY55" s="155" t="str">
        <f t="shared" si="41"/>
        <v>福島　花菜</v>
      </c>
      <c r="AZ55" s="155" t="str">
        <f t="shared" si="41"/>
        <v>三将</v>
      </c>
      <c r="BB55" s="149"/>
      <c r="BD55" s="188" t="str">
        <f>VLOOKUP(BE55,'マスター (3)'!D:E,2,FALSE)</f>
        <v>千葉</v>
      </c>
      <c r="BE55" s="168" t="str">
        <f t="shared" si="14"/>
        <v>千葉　　楓</v>
      </c>
      <c r="BF55" s="155"/>
      <c r="BG55" s="155" t="str">
        <f t="shared" si="10"/>
        <v>木内　　希</v>
      </c>
      <c r="BH55" s="155"/>
      <c r="BI55" s="155" t="str">
        <f t="shared" si="11"/>
        <v>鎌田　凪咲</v>
      </c>
      <c r="BJ55" s="155"/>
      <c r="BK55">
        <f t="shared" si="12"/>
        <v>3</v>
      </c>
      <c r="BM55" s="155" t="str">
        <f t="shared" si="13"/>
        <v>千葉　　楓</v>
      </c>
      <c r="BN55" s="155" t="str">
        <f>VLOOKUP(BM55,'マスター (3)'!D:E,2,FALSE)</f>
        <v>千葉</v>
      </c>
      <c r="BO55">
        <f>IF(BM55="",0,_xlfn.XLOOKUP(BM55,'マスター (3)'!$D$3:$D$168,'マスター (3)'!$B$3:$B$168,"",0,1))</f>
        <v>81</v>
      </c>
      <c r="BQ55" s="155" t="str">
        <v/>
      </c>
      <c r="BR55" s="155" t="e">
        <v>#N/A</v>
      </c>
      <c r="BS55" s="155">
        <v>0</v>
      </c>
    </row>
    <row r="56" spans="1:71">
      <c r="A56" s="417"/>
      <c r="B56" s="417"/>
      <c r="C56" s="425"/>
      <c r="D56" s="153">
        <v>63</v>
      </c>
      <c r="E56" s="158" t="str">
        <f>VLOOKUP(D56,'マスター (3)'!$B$3:$E$200,3,FALSE)</f>
        <v>福島　花菜</v>
      </c>
      <c r="F56" s="158" t="str">
        <f>VLOOKUP(D56,'マスター (3)'!$B$3:$E$200,2,FALSE)</f>
        <v>三将</v>
      </c>
      <c r="G56" s="155" t="str">
        <f t="shared" si="5"/>
        <v>o</v>
      </c>
      <c r="H56" s="155" t="str">
        <f>IF(D56&lt;A52*10,"エラー",IF(D56&gt;A52*10+9,"エラー","o"))</f>
        <v>o</v>
      </c>
      <c r="K56" s="155" t="str">
        <f t="shared" si="42"/>
        <v>三将</v>
      </c>
      <c r="L56" s="155" t="str">
        <f>E56</f>
        <v>福島　花菜</v>
      </c>
      <c r="M56" s="120"/>
      <c r="N56" s="120">
        <v>7</v>
      </c>
      <c r="O56" s="155" t="str">
        <f t="shared" si="39"/>
        <v>木内　　希</v>
      </c>
      <c r="P56" s="155" t="str">
        <f t="shared" si="39"/>
        <v>副将</v>
      </c>
      <c r="R56" s="143"/>
      <c r="S56" s="417"/>
      <c r="T56" s="417"/>
      <c r="U56" s="425"/>
      <c r="V56" s="153">
        <v>242</v>
      </c>
      <c r="W56" s="158" t="str">
        <f>VLOOKUP(V56,'マスター (3)'!$B$3:$E$200,3,FALSE)</f>
        <v>賀谷　　葵</v>
      </c>
      <c r="X56" s="158" t="str">
        <f>VLOOKUP(V56,'マスター (3)'!$B$3:$E$200,2,FALSE)</f>
        <v>副将</v>
      </c>
      <c r="Y56" s="155" t="str">
        <f t="shared" si="7"/>
        <v>o</v>
      </c>
      <c r="Z56" s="155" t="str">
        <f>IF(V56&lt;S52*10,"エラー",IF(V56&gt;S52*10+9,"エラー","o"))</f>
        <v>o</v>
      </c>
      <c r="AC56" s="155" t="str">
        <f t="shared" si="43"/>
        <v>副将</v>
      </c>
      <c r="AD56" s="155" t="str">
        <f>W56</f>
        <v>賀谷　　葵</v>
      </c>
      <c r="AE56" s="120"/>
      <c r="AF56" s="120">
        <v>1</v>
      </c>
      <c r="AG56" s="155" t="str">
        <f t="shared" si="40"/>
        <v>赤松　宏紀</v>
      </c>
      <c r="AH56" s="155" t="str">
        <f t="shared" si="40"/>
        <v>六将</v>
      </c>
      <c r="AJ56" s="146"/>
      <c r="AK56" s="417"/>
      <c r="AL56" s="417"/>
      <c r="AM56" s="425"/>
      <c r="AN56" s="153">
        <v>246</v>
      </c>
      <c r="AO56" s="158" t="str">
        <f>VLOOKUP(AN56,'マスター (3)'!$B$3:$E$200,3,FALSE)</f>
        <v>浅井　　好</v>
      </c>
      <c r="AP56" s="158" t="str">
        <f>VLOOKUP(AN56,'マスター (3)'!$B$3:$E$200,2,FALSE)</f>
        <v>六将</v>
      </c>
      <c r="AQ56" s="155" t="str">
        <f t="shared" si="2"/>
        <v>o</v>
      </c>
      <c r="AR56" s="155" t="str">
        <f>IF(AN56&lt;AK52*10,"エラー",IF(AN56&gt;AK52*10+9,"エラー","o"))</f>
        <v>o</v>
      </c>
      <c r="AU56" s="155" t="str">
        <f t="shared" si="44"/>
        <v>六将</v>
      </c>
      <c r="AV56" s="155" t="str">
        <f>AO56</f>
        <v>浅井　　好</v>
      </c>
      <c r="AW56" s="120"/>
      <c r="AX56" s="120">
        <v>16</v>
      </c>
      <c r="AY56" s="155" t="str">
        <f t="shared" si="41"/>
        <v>内田　唯葉</v>
      </c>
      <c r="AZ56" s="155" t="str">
        <f t="shared" si="41"/>
        <v>五将</v>
      </c>
      <c r="BB56" s="149"/>
      <c r="BD56" s="188" t="str">
        <f>VLOOKUP(BE56,'マスター (3)'!D:E,2,FALSE)</f>
        <v>千葉</v>
      </c>
      <c r="BE56" s="168" t="str">
        <f t="shared" si="14"/>
        <v>木内　　希</v>
      </c>
      <c r="BF56" s="155"/>
      <c r="BG56" s="155" t="str">
        <f t="shared" si="10"/>
        <v>赤松　宏紀</v>
      </c>
      <c r="BH56" s="155"/>
      <c r="BI56" s="155" t="str">
        <f t="shared" si="11"/>
        <v>内田　唯葉</v>
      </c>
      <c r="BJ56" s="155"/>
      <c r="BK56">
        <f t="shared" si="12"/>
        <v>3</v>
      </c>
      <c r="BM56" s="155" t="str">
        <f t="shared" si="13"/>
        <v>木内　　希</v>
      </c>
      <c r="BN56" s="155" t="str">
        <f>VLOOKUP(BM56,'マスター (3)'!D:E,2,FALSE)</f>
        <v>千葉</v>
      </c>
      <c r="BO56">
        <f>IF(BM56="",0,_xlfn.XLOOKUP(BM56,'マスター (3)'!$D$3:$D$168,'マスター (3)'!$B$3:$B$168,"",0,1))</f>
        <v>82</v>
      </c>
      <c r="BQ56" s="155" t="str">
        <v/>
      </c>
      <c r="BR56" s="155" t="e">
        <v>#N/A</v>
      </c>
      <c r="BS56" s="155">
        <v>0</v>
      </c>
    </row>
    <row r="57" spans="1:71">
      <c r="A57" s="417">
        <f>VLOOKUP(C57,'マスター (3)'!$K:$M,2,FALSE)</f>
        <v>8</v>
      </c>
      <c r="B57" s="417" t="str">
        <f>VLOOKUP(C57,'マスター (3)'!$K:$M,3,FALSE)</f>
        <v>千葉</v>
      </c>
      <c r="C57" s="420" t="s">
        <v>501</v>
      </c>
      <c r="D57" s="153">
        <v>83</v>
      </c>
      <c r="E57" s="155" t="str">
        <f>VLOOKUP(D57,'マスター (3)'!$B$3:$E$200,3,FALSE)</f>
        <v>小山　実莉</v>
      </c>
      <c r="F57" s="155" t="str">
        <f>VLOOKUP(D57,'マスター (3)'!$B$3:$E$200,2,FALSE)</f>
        <v>三将</v>
      </c>
      <c r="G57" s="155" t="str">
        <f t="shared" si="5"/>
        <v>o</v>
      </c>
      <c r="H57" s="155" t="str">
        <f>IF(D57&lt;A57*10,"エラー",IF(D57&gt;A57*10+9,"エラー","o"))</f>
        <v>o</v>
      </c>
      <c r="R57" s="143"/>
      <c r="S57" s="417">
        <f>VLOOKUP(U57,'マスター (3)'!$K:$M,2,FALSE)</f>
        <v>8</v>
      </c>
      <c r="T57" s="417" t="str">
        <f>VLOOKUP(U57,'マスター (3)'!$K:$M,3,FALSE)</f>
        <v>千葉</v>
      </c>
      <c r="U57" s="420" t="s">
        <v>501</v>
      </c>
      <c r="V57" s="153">
        <v>85</v>
      </c>
      <c r="W57" s="155" t="str">
        <f>VLOOKUP(V57,'マスター (3)'!$B$3:$E$200,3,FALSE)</f>
        <v>竹田　洸希</v>
      </c>
      <c r="X57" s="155" t="str">
        <f>VLOOKUP(V57,'マスター (3)'!$B$3:$E$200,2,FALSE)</f>
        <v>五将</v>
      </c>
      <c r="Y57" s="155" t="str">
        <f t="shared" si="7"/>
        <v>o</v>
      </c>
      <c r="Z57" s="155" t="str">
        <f>IF(V57&lt;S57*10,"エラー",IF(V57&gt;S57*10+9,"エラー","o"))</f>
        <v>o</v>
      </c>
      <c r="AJ57" s="146"/>
      <c r="AK57" s="417">
        <f>VLOOKUP(AM57,'マスター (3)'!$K:$M,2,FALSE)</f>
        <v>6</v>
      </c>
      <c r="AL57" s="417" t="str">
        <f>VLOOKUP(AM57,'マスター (3)'!$K:$M,3,FALSE)</f>
        <v>群馬</v>
      </c>
      <c r="AM57" s="420" t="s">
        <v>500</v>
      </c>
      <c r="AN57" s="153">
        <v>66</v>
      </c>
      <c r="AO57" s="155" t="str">
        <f>VLOOKUP(AN57,'マスター (3)'!$B$3:$E$200,3,FALSE)</f>
        <v>竹吉　優芽</v>
      </c>
      <c r="AP57" s="155" t="str">
        <f>VLOOKUP(AN57,'マスター (3)'!$B$3:$E$200,2,FALSE)</f>
        <v>六将</v>
      </c>
      <c r="AQ57" s="155" t="str">
        <f t="shared" si="2"/>
        <v>o</v>
      </c>
      <c r="AR57" s="155" t="str">
        <f>IF(AN57&lt;AK57*10,"エラー",IF(AN57&gt;AK57*10+9,"エラー","o"))</f>
        <v>o</v>
      </c>
      <c r="BB57" s="149"/>
      <c r="BD57" s="188" t="e">
        <f>VLOOKUP(BE57,'マスター (3)'!D:E,2,FALSE)</f>
        <v>#N/A</v>
      </c>
      <c r="BE57" s="168" t="str">
        <f t="shared" si="14"/>
        <v/>
      </c>
      <c r="BF57" s="155"/>
      <c r="BG57" s="155" t="str">
        <f t="shared" si="10"/>
        <v/>
      </c>
      <c r="BH57" s="155"/>
      <c r="BI57" s="155" t="str">
        <f t="shared" si="11"/>
        <v/>
      </c>
      <c r="BJ57" s="155"/>
      <c r="BK57">
        <f t="shared" si="12"/>
        <v>6291264</v>
      </c>
      <c r="BM57" s="155" t="str">
        <f t="shared" si="13"/>
        <v/>
      </c>
      <c r="BN57" s="155" t="e">
        <f>VLOOKUP(BM57,'マスター (3)'!D:E,2,FALSE)</f>
        <v>#N/A</v>
      </c>
      <c r="BO57">
        <f>IF(BM57="",0,_xlfn.XLOOKUP(BM57,'マスター (3)'!$D$3:$D$168,'マスター (3)'!$B$3:$B$168,"",0,1))</f>
        <v>0</v>
      </c>
      <c r="BQ57" s="155" t="str">
        <v/>
      </c>
      <c r="BR57" s="155" t="e">
        <v>#N/A</v>
      </c>
      <c r="BS57" s="155">
        <v>0</v>
      </c>
    </row>
    <row r="58" spans="1:71">
      <c r="A58" s="417"/>
      <c r="B58" s="417"/>
      <c r="C58" s="420"/>
      <c r="D58" s="153">
        <v>85</v>
      </c>
      <c r="E58" s="155" t="str">
        <f>VLOOKUP(D58,'マスター (3)'!$B$3:$E$200,3,FALSE)</f>
        <v>竹田　洸希</v>
      </c>
      <c r="F58" s="155" t="str">
        <f>VLOOKUP(D58,'マスター (3)'!$B$3:$E$200,2,FALSE)</f>
        <v>五将</v>
      </c>
      <c r="G58" s="155" t="str">
        <f t="shared" si="5"/>
        <v>o</v>
      </c>
      <c r="H58" s="155" t="str">
        <f>IF(D58&lt;A57*10,"エラー",IF(D58&gt;A57*10+9,"エラー","o"))</f>
        <v>o</v>
      </c>
      <c r="R58" s="143"/>
      <c r="S58" s="417"/>
      <c r="T58" s="417"/>
      <c r="U58" s="420"/>
      <c r="V58" s="153">
        <v>83</v>
      </c>
      <c r="W58" s="155" t="str">
        <f>VLOOKUP(V58,'マスター (3)'!$B$3:$E$200,3,FALSE)</f>
        <v>小山　実莉</v>
      </c>
      <c r="X58" s="155" t="str">
        <f>VLOOKUP(V58,'マスター (3)'!$B$3:$E$200,2,FALSE)</f>
        <v>三将</v>
      </c>
      <c r="Y58" s="155" t="str">
        <f t="shared" si="7"/>
        <v>o</v>
      </c>
      <c r="Z58" s="155" t="str">
        <f>IF(V58&lt;S57*10,"エラー",IF(V58&gt;S57*10+9,"エラー","o"))</f>
        <v>o</v>
      </c>
      <c r="AJ58" s="146"/>
      <c r="AK58" s="417"/>
      <c r="AL58" s="417"/>
      <c r="AM58" s="420"/>
      <c r="AN58" s="153">
        <v>61</v>
      </c>
      <c r="AO58" s="155" t="str">
        <f>VLOOKUP(AN58,'マスター (3)'!$B$3:$E$200,3,FALSE)</f>
        <v>猪熊　咲来</v>
      </c>
      <c r="AP58" s="155" t="str">
        <f>VLOOKUP(AN58,'マスター (3)'!$B$3:$E$200,2,FALSE)</f>
        <v>主将</v>
      </c>
      <c r="AQ58" s="155" t="str">
        <f t="shared" si="2"/>
        <v>o</v>
      </c>
      <c r="AR58" s="155" t="str">
        <f>IF(AN58&lt;AK57*10,"エラー",IF(AN58&gt;AK57*10+9,"エラー","o"))</f>
        <v>o</v>
      </c>
      <c r="BB58" s="149"/>
      <c r="BD58" s="188" t="e">
        <f>VLOOKUP(BE58,'マスター (3)'!D:E,2,FALSE)</f>
        <v>#N/A</v>
      </c>
      <c r="BE58" s="168" t="str">
        <f t="shared" si="14"/>
        <v/>
      </c>
      <c r="BF58" s="155"/>
      <c r="BG58" s="155" t="str">
        <f t="shared" si="10"/>
        <v/>
      </c>
      <c r="BH58" s="155"/>
      <c r="BI58" s="155" t="str">
        <f t="shared" si="11"/>
        <v/>
      </c>
      <c r="BJ58" s="155"/>
      <c r="BK58">
        <f t="shared" si="12"/>
        <v>6291264</v>
      </c>
      <c r="BM58" s="155" t="str">
        <f t="shared" si="13"/>
        <v/>
      </c>
      <c r="BN58" s="155" t="e">
        <f>VLOOKUP(BM58,'マスター (3)'!D:E,2,FALSE)</f>
        <v>#N/A</v>
      </c>
      <c r="BO58">
        <f>IF(BM58="",0,_xlfn.XLOOKUP(BM58,'マスター (3)'!$D$3:$D$168,'マスター (3)'!$B$3:$B$168,"",0,1))</f>
        <v>0</v>
      </c>
      <c r="BQ58" s="155" t="str">
        <v/>
      </c>
      <c r="BR58" s="155" t="e">
        <v>#N/A</v>
      </c>
      <c r="BS58" s="155">
        <v>0</v>
      </c>
    </row>
    <row r="59" spans="1:71">
      <c r="A59" s="417"/>
      <c r="B59" s="417"/>
      <c r="C59" s="420"/>
      <c r="D59" s="153">
        <v>84</v>
      </c>
      <c r="E59" s="155" t="str">
        <f>VLOOKUP(D59,'マスター (3)'!$B$3:$E$200,3,FALSE)</f>
        <v>前田　華奈</v>
      </c>
      <c r="F59" s="155" t="str">
        <f>VLOOKUP(D59,'マスター (3)'!$B$3:$E$200,2,FALSE)</f>
        <v>四将</v>
      </c>
      <c r="G59" s="155" t="str">
        <f t="shared" si="5"/>
        <v>o</v>
      </c>
      <c r="H59" s="155" t="str">
        <f>IF(D59&lt;A57*10,"エラー",IF(D59&gt;A57*10+9,"エラー","o"))</f>
        <v>o</v>
      </c>
      <c r="R59" s="143"/>
      <c r="S59" s="417"/>
      <c r="T59" s="417"/>
      <c r="U59" s="420"/>
      <c r="V59" s="153">
        <v>81</v>
      </c>
      <c r="W59" s="155" t="str">
        <f>VLOOKUP(V59,'マスター (3)'!$B$3:$E$200,3,FALSE)</f>
        <v>千葉　　楓</v>
      </c>
      <c r="X59" s="155" t="str">
        <f>VLOOKUP(V59,'マスター (3)'!$B$3:$E$200,2,FALSE)</f>
        <v>主将</v>
      </c>
      <c r="Y59" s="155" t="str">
        <f t="shared" si="7"/>
        <v>o</v>
      </c>
      <c r="Z59" s="155" t="str">
        <f>IF(V59&lt;S57*10,"エラー",IF(V59&gt;S57*10+9,"エラー","o"))</f>
        <v>o</v>
      </c>
      <c r="AJ59" s="146"/>
      <c r="AK59" s="417"/>
      <c r="AL59" s="417"/>
      <c r="AM59" s="420"/>
      <c r="AN59" s="153">
        <v>62</v>
      </c>
      <c r="AO59" s="155" t="str">
        <f>VLOOKUP(AN59,'マスター (3)'!$B$3:$E$200,3,FALSE)</f>
        <v>神宮　明理</v>
      </c>
      <c r="AP59" s="155" t="str">
        <f>VLOOKUP(AN59,'マスター (3)'!$B$3:$E$200,2,FALSE)</f>
        <v>副将</v>
      </c>
      <c r="AQ59" s="155" t="str">
        <f t="shared" si="2"/>
        <v>o</v>
      </c>
      <c r="AR59" s="155" t="str">
        <f>IF(AN59&lt;AK57*10,"エラー",IF(AN59&gt;AK57*10+9,"エラー","o"))</f>
        <v>o</v>
      </c>
      <c r="BB59" s="149"/>
      <c r="BD59" s="188" t="e">
        <f>VLOOKUP(BE59,'マスター (3)'!D:E,2,FALSE)</f>
        <v>#N/A</v>
      </c>
      <c r="BE59" s="168" t="str">
        <f t="shared" si="14"/>
        <v/>
      </c>
      <c r="BF59" s="155"/>
      <c r="BG59" s="155" t="str">
        <f t="shared" si="10"/>
        <v/>
      </c>
      <c r="BH59" s="155"/>
      <c r="BI59" s="155" t="str">
        <f t="shared" si="11"/>
        <v/>
      </c>
      <c r="BJ59" s="155"/>
      <c r="BK59">
        <f t="shared" si="12"/>
        <v>6291264</v>
      </c>
      <c r="BM59" s="155" t="str">
        <f t="shared" si="13"/>
        <v/>
      </c>
      <c r="BN59" s="155" t="e">
        <f>VLOOKUP(BM59,'マスター (3)'!D:E,2,FALSE)</f>
        <v>#N/A</v>
      </c>
      <c r="BO59">
        <f>IF(BM59="",0,_xlfn.XLOOKUP(BM59,'マスター (3)'!$D$3:$D$168,'マスター (3)'!$B$3:$B$168,"",0,1))</f>
        <v>0</v>
      </c>
      <c r="BQ59" s="155" t="str">
        <v/>
      </c>
      <c r="BR59" s="155" t="e">
        <v>#N/A</v>
      </c>
      <c r="BS59" s="155">
        <v>0</v>
      </c>
    </row>
    <row r="60" spans="1:71">
      <c r="A60" s="417"/>
      <c r="B60" s="417"/>
      <c r="C60" s="420"/>
      <c r="D60" s="153">
        <v>81</v>
      </c>
      <c r="E60" s="155" t="str">
        <f>VLOOKUP(D60,'マスター (3)'!$B$3:$E$200,3,FALSE)</f>
        <v>千葉　　楓</v>
      </c>
      <c r="F60" s="155" t="str">
        <f>VLOOKUP(D60,'マスター (3)'!$B$3:$E$200,2,FALSE)</f>
        <v>主将</v>
      </c>
      <c r="G60" s="155" t="str">
        <f t="shared" si="5"/>
        <v>o</v>
      </c>
      <c r="H60" s="155" t="str">
        <f>IF(D60&lt;A57*10,"エラー",IF(D60&gt;A57*10+9,"エラー","o"))</f>
        <v>o</v>
      </c>
      <c r="R60" s="143"/>
      <c r="S60" s="417"/>
      <c r="T60" s="417"/>
      <c r="U60" s="420"/>
      <c r="V60" s="153">
        <v>82</v>
      </c>
      <c r="W60" s="155" t="str">
        <f>VLOOKUP(V60,'マスター (3)'!$B$3:$E$200,3,FALSE)</f>
        <v>木内　　希</v>
      </c>
      <c r="X60" s="155" t="str">
        <f>VLOOKUP(V60,'マスター (3)'!$B$3:$E$200,2,FALSE)</f>
        <v>副将</v>
      </c>
      <c r="Y60" s="155" t="str">
        <f t="shared" si="7"/>
        <v>o</v>
      </c>
      <c r="Z60" s="155" t="str">
        <f>IF(V60&lt;S57*10,"エラー",IF(V60&gt;S57*10+9,"エラー","o"))</f>
        <v>o</v>
      </c>
      <c r="AJ60" s="146"/>
      <c r="AK60" s="417"/>
      <c r="AL60" s="417"/>
      <c r="AM60" s="420"/>
      <c r="AN60" s="153">
        <v>63</v>
      </c>
      <c r="AO60" s="155" t="str">
        <f>VLOOKUP(AN60,'マスター (3)'!$B$3:$E$200,3,FALSE)</f>
        <v>福島　花菜</v>
      </c>
      <c r="AP60" s="155" t="str">
        <f>VLOOKUP(AN60,'マスター (3)'!$B$3:$E$200,2,FALSE)</f>
        <v>三将</v>
      </c>
      <c r="AQ60" s="155" t="str">
        <f t="shared" si="2"/>
        <v>o</v>
      </c>
      <c r="AR60" s="155" t="str">
        <f>IF(AN60&lt;AK57*10,"エラー",IF(AN60&gt;AK57*10+9,"エラー","o"))</f>
        <v>o</v>
      </c>
      <c r="BB60" s="149"/>
      <c r="BD60" s="188" t="e">
        <f>VLOOKUP(BE60,'マスター (3)'!D:E,2,FALSE)</f>
        <v>#N/A</v>
      </c>
      <c r="BE60" s="168" t="str">
        <f t="shared" si="14"/>
        <v/>
      </c>
      <c r="BF60" s="155"/>
      <c r="BG60" s="155" t="str">
        <f t="shared" si="10"/>
        <v/>
      </c>
      <c r="BH60" s="155"/>
      <c r="BI60" s="155" t="str">
        <f t="shared" si="11"/>
        <v/>
      </c>
      <c r="BJ60" s="155"/>
      <c r="BK60">
        <f t="shared" si="12"/>
        <v>6291264</v>
      </c>
      <c r="BM60" s="155" t="str">
        <f t="shared" si="13"/>
        <v/>
      </c>
      <c r="BN60" s="155" t="e">
        <f>VLOOKUP(BM60,'マスター (3)'!D:E,2,FALSE)</f>
        <v>#N/A</v>
      </c>
      <c r="BO60">
        <f>IF(BM60="",0,_xlfn.XLOOKUP(BM60,'マスター (3)'!$D$3:$D$168,'マスター (3)'!$B$3:$B$168,"",0,1))</f>
        <v>0</v>
      </c>
      <c r="BQ60" s="155" t="str">
        <v/>
      </c>
      <c r="BR60" s="155" t="e">
        <v>#N/A</v>
      </c>
      <c r="BS60" s="155">
        <v>0</v>
      </c>
    </row>
    <row r="61" spans="1:71" ht="19" thickBot="1">
      <c r="A61" s="417"/>
      <c r="B61" s="417"/>
      <c r="C61" s="421"/>
      <c r="D61" s="153">
        <v>82</v>
      </c>
      <c r="E61" s="155" t="str">
        <f>VLOOKUP(D61,'マスター (3)'!$B$3:$E$200,3,FALSE)</f>
        <v>木内　　希</v>
      </c>
      <c r="F61" s="155" t="str">
        <f>VLOOKUP(D61,'マスター (3)'!$B$3:$E$200,2,FALSE)</f>
        <v>副将</v>
      </c>
      <c r="G61" s="155" t="str">
        <f t="shared" si="5"/>
        <v>o</v>
      </c>
      <c r="H61" s="155" t="str">
        <f>IF(D61&lt;A57*10,"エラー",IF(D61&gt;A57*10+9,"エラー","o"))</f>
        <v>o</v>
      </c>
      <c r="K61" t="str">
        <f>B62</f>
        <v>茨城</v>
      </c>
      <c r="O61" t="str">
        <f>B67</f>
        <v>栃木</v>
      </c>
      <c r="R61" s="143"/>
      <c r="S61" s="417"/>
      <c r="T61" s="417"/>
      <c r="U61" s="421"/>
      <c r="V61" s="153">
        <v>86</v>
      </c>
      <c r="W61" s="155" t="str">
        <f>VLOOKUP(V61,'マスター (3)'!$B$3:$E$200,3,FALSE)</f>
        <v>赤松　宏紀</v>
      </c>
      <c r="X61" s="155" t="str">
        <f>VLOOKUP(V61,'マスター (3)'!$B$3:$E$200,2,FALSE)</f>
        <v>六将</v>
      </c>
      <c r="Y61" s="155" t="str">
        <f t="shared" si="7"/>
        <v>o</v>
      </c>
      <c r="Z61" s="155" t="str">
        <f>IF(V61&lt;S57*10,"エラー",IF(V61&gt;S57*10+9,"エラー","o"))</f>
        <v>o</v>
      </c>
      <c r="AC61" t="str">
        <f>T62</f>
        <v>茨城</v>
      </c>
      <c r="AG61" t="str">
        <f>T67</f>
        <v>京都</v>
      </c>
      <c r="AJ61" s="146"/>
      <c r="AK61" s="417"/>
      <c r="AL61" s="417"/>
      <c r="AM61" s="421"/>
      <c r="AN61" s="153">
        <v>65</v>
      </c>
      <c r="AO61" s="155" t="str">
        <f>VLOOKUP(AN61,'マスター (3)'!$B$3:$E$200,3,FALSE)</f>
        <v>内田　唯葉</v>
      </c>
      <c r="AP61" s="155" t="str">
        <f>VLOOKUP(AN61,'マスター (3)'!$B$3:$E$200,2,FALSE)</f>
        <v>五将</v>
      </c>
      <c r="AQ61" s="155" t="str">
        <f t="shared" si="2"/>
        <v>o</v>
      </c>
      <c r="AR61" s="155" t="str">
        <f>IF(AN61&lt;AK57*10,"エラー",IF(AN61&gt;AK57*10+9,"エラー","o"))</f>
        <v>o</v>
      </c>
      <c r="AU61" t="str">
        <f>AL62</f>
        <v>茨城</v>
      </c>
      <c r="AY61" t="str">
        <f>AL67</f>
        <v>奈良</v>
      </c>
      <c r="BB61" s="149"/>
      <c r="BD61" s="188" t="e">
        <f>VLOOKUP(BE61,'マスター (3)'!D:E,2,FALSE)</f>
        <v>#N/A</v>
      </c>
      <c r="BE61" s="168" t="str">
        <f t="shared" si="14"/>
        <v/>
      </c>
      <c r="BF61" s="155"/>
      <c r="BG61" s="155" t="str">
        <f t="shared" si="10"/>
        <v/>
      </c>
      <c r="BH61" s="155"/>
      <c r="BI61" s="155" t="str">
        <f t="shared" si="11"/>
        <v/>
      </c>
      <c r="BJ61" s="155"/>
      <c r="BK61">
        <f t="shared" si="12"/>
        <v>6291264</v>
      </c>
      <c r="BM61" s="155" t="str">
        <f t="shared" si="13"/>
        <v/>
      </c>
      <c r="BN61" s="155" t="e">
        <f>VLOOKUP(BM61,'マスター (3)'!D:E,2,FALSE)</f>
        <v>#N/A</v>
      </c>
      <c r="BO61">
        <f>IF(BM61="",0,_xlfn.XLOOKUP(BM61,'マスター (3)'!$D$3:$D$168,'マスター (3)'!$B$3:$B$168,"",0,1))</f>
        <v>0</v>
      </c>
      <c r="BQ61" s="155" t="str">
        <v/>
      </c>
      <c r="BR61" s="155" t="e">
        <v>#N/A</v>
      </c>
      <c r="BS61" s="155">
        <v>0</v>
      </c>
    </row>
    <row r="62" spans="1:71">
      <c r="A62" s="417">
        <f>VLOOKUP(C62,'マスター (3)'!$K:$M,2,FALSE)</f>
        <v>4</v>
      </c>
      <c r="B62" s="417" t="str">
        <f>VLOOKUP(C62,'マスター (3)'!$K:$M,3,FALSE)</f>
        <v>茨城</v>
      </c>
      <c r="C62" s="426" t="s">
        <v>363</v>
      </c>
      <c r="D62" s="153">
        <v>43</v>
      </c>
      <c r="E62" s="159" t="str">
        <f>VLOOKUP(D62,'マスター (3)'!$B$3:$E$200,3,FALSE)</f>
        <v>甲　希乃花</v>
      </c>
      <c r="F62" s="159" t="str">
        <f>VLOOKUP(D62,'マスター (3)'!$B$3:$E$200,2,FALSE)</f>
        <v>三将</v>
      </c>
      <c r="G62" s="155" t="str">
        <f t="shared" si="5"/>
        <v>o</v>
      </c>
      <c r="H62" s="155" t="str">
        <f>IF(D62&lt;A62*10,"エラー",IF(D62&gt;A62*10+9,"エラー","o"))</f>
        <v>o</v>
      </c>
      <c r="K62" s="155" t="str">
        <f>F62</f>
        <v>三将</v>
      </c>
      <c r="L62" s="155" t="str">
        <f>E62</f>
        <v>甲　希乃花</v>
      </c>
      <c r="M62" s="120"/>
      <c r="N62" s="120">
        <v>13</v>
      </c>
      <c r="O62" s="155" t="str">
        <f t="shared" ref="O62:P66" si="45">E67</f>
        <v>吉田浩太朗</v>
      </c>
      <c r="P62" s="155" t="str">
        <f t="shared" si="45"/>
        <v>三将</v>
      </c>
      <c r="R62" s="143"/>
      <c r="S62" s="417">
        <f>VLOOKUP(U62,'マスター (3)'!$K:$M,2,FALSE)</f>
        <v>4</v>
      </c>
      <c r="T62" s="417" t="str">
        <f>VLOOKUP(U62,'マスター (3)'!$K:$M,3,FALSE)</f>
        <v>茨城</v>
      </c>
      <c r="U62" s="426" t="s">
        <v>363</v>
      </c>
      <c r="V62" s="153">
        <v>46</v>
      </c>
      <c r="W62" s="159" t="str">
        <f>VLOOKUP(V62,'マスター (3)'!$B$3:$E$200,3,FALSE)</f>
        <v>深谷ここみ</v>
      </c>
      <c r="X62" s="159" t="str">
        <f>VLOOKUP(V62,'マスター (3)'!$B$3:$E$200,2,FALSE)</f>
        <v>六将</v>
      </c>
      <c r="Y62" s="155" t="str">
        <f t="shared" si="7"/>
        <v>o</v>
      </c>
      <c r="Z62" s="155" t="str">
        <f>IF(V62&lt;S62*10,"エラー",IF(V62&gt;S62*10+9,"エラー","o"))</f>
        <v>o</v>
      </c>
      <c r="AC62" s="155" t="str">
        <f>X62</f>
        <v>六将</v>
      </c>
      <c r="AD62" s="155" t="str">
        <f>W62</f>
        <v>深谷ここみ</v>
      </c>
      <c r="AE62" s="120"/>
      <c r="AF62" s="120">
        <v>17</v>
      </c>
      <c r="AG62" s="155" t="str">
        <f t="shared" ref="AG62:AH66" si="46">W67</f>
        <v>明城　沙紀</v>
      </c>
      <c r="AH62" s="155" t="str">
        <f t="shared" si="46"/>
        <v>五将</v>
      </c>
      <c r="AJ62" s="146"/>
      <c r="AK62" s="417">
        <f>VLOOKUP(AM62,'マスター (3)'!$K:$M,2,FALSE)</f>
        <v>4</v>
      </c>
      <c r="AL62" s="417" t="str">
        <f>VLOOKUP(AM62,'マスター (3)'!$K:$M,3,FALSE)</f>
        <v>茨城</v>
      </c>
      <c r="AM62" s="426" t="s">
        <v>363</v>
      </c>
      <c r="AN62" s="153">
        <v>43</v>
      </c>
      <c r="AO62" s="159" t="str">
        <f>VLOOKUP(AN62,'マスター (3)'!$B$3:$E$200,3,FALSE)</f>
        <v>甲　希乃花</v>
      </c>
      <c r="AP62" s="159" t="str">
        <f>VLOOKUP(AN62,'マスター (3)'!$B$3:$E$200,2,FALSE)</f>
        <v>三将</v>
      </c>
      <c r="AQ62" s="155" t="str">
        <f t="shared" si="2"/>
        <v>o</v>
      </c>
      <c r="AR62" s="155" t="str">
        <f>IF(AN62&lt;AK62*10,"エラー",IF(AN62&gt;AK62*10+9,"エラー","o"))</f>
        <v>o</v>
      </c>
      <c r="AU62" s="155" t="str">
        <f>AP62</f>
        <v>三将</v>
      </c>
      <c r="AV62" s="155" t="str">
        <f>AO62</f>
        <v>甲　希乃花</v>
      </c>
      <c r="AW62" s="120"/>
      <c r="AX62" s="120">
        <v>12</v>
      </c>
      <c r="AY62" s="155" t="str">
        <f t="shared" ref="AY62:AZ66" si="47">AO67</f>
        <v>吉川　優花</v>
      </c>
      <c r="AZ62" s="155" t="str">
        <f t="shared" si="47"/>
        <v>七将</v>
      </c>
      <c r="BB62" s="149"/>
      <c r="BD62" s="188" t="str">
        <f>VLOOKUP(BE62,'マスター (3)'!D:E,2,FALSE)</f>
        <v>栃木</v>
      </c>
      <c r="BE62" s="168" t="str">
        <f t="shared" si="14"/>
        <v>吉田浩太朗</v>
      </c>
      <c r="BF62" s="155"/>
      <c r="BG62" s="155" t="str">
        <f t="shared" si="10"/>
        <v>明城　沙紀</v>
      </c>
      <c r="BH62" s="155"/>
      <c r="BI62" s="155" t="str">
        <f t="shared" si="11"/>
        <v>吉川　優花</v>
      </c>
      <c r="BJ62" s="155"/>
      <c r="BK62">
        <f t="shared" si="12"/>
        <v>2</v>
      </c>
      <c r="BM62" s="155" t="str">
        <f t="shared" si="13"/>
        <v/>
      </c>
      <c r="BN62" s="155" t="e">
        <f>VLOOKUP(BM62,'マスター (3)'!D:E,2,FALSE)</f>
        <v>#N/A</v>
      </c>
      <c r="BO62">
        <f>IF(BM62="",0,_xlfn.XLOOKUP(BM62,'マスター (3)'!$D$3:$D$168,'マスター (3)'!$B$3:$B$168,"",0,1))</f>
        <v>0</v>
      </c>
      <c r="BQ62" s="155" t="str">
        <v/>
      </c>
      <c r="BR62" s="155" t="e">
        <v>#N/A</v>
      </c>
      <c r="BS62" s="155">
        <v>0</v>
      </c>
    </row>
    <row r="63" spans="1:71">
      <c r="A63" s="417"/>
      <c r="B63" s="417"/>
      <c r="C63" s="427"/>
      <c r="D63" s="153">
        <v>41</v>
      </c>
      <c r="E63" s="159" t="str">
        <f>VLOOKUP(D63,'マスター (3)'!$B$3:$E$200,3,FALSE)</f>
        <v>大川　夢叶</v>
      </c>
      <c r="F63" s="159" t="str">
        <f>VLOOKUP(D63,'マスター (3)'!$B$3:$E$200,2,FALSE)</f>
        <v>主将</v>
      </c>
      <c r="G63" s="155" t="str">
        <f t="shared" si="5"/>
        <v>o</v>
      </c>
      <c r="H63" s="155" t="str">
        <f>IF(D63&lt;A62*10,"エラー",IF(D63&gt;A62*10+9,"エラー","o"))</f>
        <v>o</v>
      </c>
      <c r="K63" s="155" t="str">
        <f t="shared" ref="K63:K66" si="48">F63</f>
        <v>主将</v>
      </c>
      <c r="L63" s="155" t="str">
        <f>E63</f>
        <v>大川　夢叶</v>
      </c>
      <c r="M63" s="120">
        <v>6</v>
      </c>
      <c r="N63" s="120"/>
      <c r="O63" s="155" t="str">
        <f t="shared" si="45"/>
        <v>大垣　　 漣</v>
      </c>
      <c r="P63" s="155" t="str">
        <f t="shared" si="45"/>
        <v>六将</v>
      </c>
      <c r="R63" s="143"/>
      <c r="S63" s="417"/>
      <c r="T63" s="417"/>
      <c r="U63" s="427"/>
      <c r="V63" s="153">
        <v>42</v>
      </c>
      <c r="W63" s="159" t="str">
        <f>VLOOKUP(V63,'マスター (3)'!$B$3:$E$200,3,FALSE)</f>
        <v>末富　優希</v>
      </c>
      <c r="X63" s="159" t="str">
        <f>VLOOKUP(V63,'マスター (3)'!$B$3:$E$200,2,FALSE)</f>
        <v>副将</v>
      </c>
      <c r="Y63" s="155" t="str">
        <f t="shared" si="7"/>
        <v>o</v>
      </c>
      <c r="Z63" s="155" t="str">
        <f>IF(V63&lt;S62*10,"エラー",IF(V63&gt;S62*10+9,"エラー","o"))</f>
        <v>o</v>
      </c>
      <c r="AC63" s="155" t="str">
        <f t="shared" ref="AC63:AC66" si="49">X63</f>
        <v>副将</v>
      </c>
      <c r="AD63" s="155" t="str">
        <f>W63</f>
        <v>末富　優希</v>
      </c>
      <c r="AE63" s="120"/>
      <c r="AF63" s="120">
        <v>3</v>
      </c>
      <c r="AG63" s="155" t="str">
        <f t="shared" si="46"/>
        <v>坂井　心優</v>
      </c>
      <c r="AH63" s="155" t="str">
        <f t="shared" si="46"/>
        <v>六将</v>
      </c>
      <c r="AJ63" s="146"/>
      <c r="AK63" s="417"/>
      <c r="AL63" s="417"/>
      <c r="AM63" s="427"/>
      <c r="AN63" s="153">
        <v>41</v>
      </c>
      <c r="AO63" s="159" t="str">
        <f>VLOOKUP(AN63,'マスター (3)'!$B$3:$E$200,3,FALSE)</f>
        <v>大川　夢叶</v>
      </c>
      <c r="AP63" s="159" t="str">
        <f>VLOOKUP(AN63,'マスター (3)'!$B$3:$E$200,2,FALSE)</f>
        <v>主将</v>
      </c>
      <c r="AQ63" s="155" t="str">
        <f t="shared" si="2"/>
        <v>o</v>
      </c>
      <c r="AR63" s="155" t="str">
        <f>IF(AN63&lt;AK62*10,"エラー",IF(AN63&gt;AK62*10+9,"エラー","o"))</f>
        <v>o</v>
      </c>
      <c r="AU63" s="155" t="str">
        <f t="shared" ref="AU63:AU66" si="50">AP63</f>
        <v>主将</v>
      </c>
      <c r="AV63" s="155" t="str">
        <f>AO63</f>
        <v>大川　夢叶</v>
      </c>
      <c r="AW63" s="120"/>
      <c r="AX63" s="120">
        <v>3</v>
      </c>
      <c r="AY63" s="155" t="str">
        <f t="shared" si="47"/>
        <v>林　　 悠乃</v>
      </c>
      <c r="AZ63" s="155" t="str">
        <f t="shared" si="47"/>
        <v>三将</v>
      </c>
      <c r="BB63" s="149"/>
      <c r="BD63" s="188" t="str">
        <f>VLOOKUP(BE63,'マスター (3)'!D:E,2,FALSE)</f>
        <v>茨城</v>
      </c>
      <c r="BE63" s="168" t="str">
        <f t="shared" si="14"/>
        <v>大川　夢叶</v>
      </c>
      <c r="BF63" s="155"/>
      <c r="BG63" s="155" t="str">
        <f t="shared" si="10"/>
        <v>坂井　心優</v>
      </c>
      <c r="BH63" s="155"/>
      <c r="BI63" s="155" t="str">
        <f t="shared" si="11"/>
        <v>林　　 悠乃</v>
      </c>
      <c r="BJ63" s="155"/>
      <c r="BK63">
        <f t="shared" si="12"/>
        <v>1</v>
      </c>
      <c r="BM63" s="155" t="str">
        <f t="shared" si="13"/>
        <v/>
      </c>
      <c r="BN63" s="155" t="e">
        <f>VLOOKUP(BM63,'マスター (3)'!D:E,2,FALSE)</f>
        <v>#N/A</v>
      </c>
      <c r="BO63">
        <f>IF(BM63="",0,_xlfn.XLOOKUP(BM63,'マスター (3)'!$D$3:$D$168,'マスター (3)'!$B$3:$B$168,"",0,1))</f>
        <v>0</v>
      </c>
      <c r="BQ63" s="155" t="str">
        <v/>
      </c>
      <c r="BR63" s="155" t="e">
        <v>#N/A</v>
      </c>
      <c r="BS63" s="155">
        <v>0</v>
      </c>
    </row>
    <row r="64" spans="1:71">
      <c r="A64" s="417"/>
      <c r="B64" s="417"/>
      <c r="C64" s="427"/>
      <c r="D64" s="153">
        <v>44</v>
      </c>
      <c r="E64" s="159" t="str">
        <f>VLOOKUP(D64,'マスター (3)'!$B$3:$E$200,3,FALSE)</f>
        <v>成田　咲希</v>
      </c>
      <c r="F64" s="159" t="str">
        <f>VLOOKUP(D64,'マスター (3)'!$B$3:$E$200,2,FALSE)</f>
        <v>四将</v>
      </c>
      <c r="G64" s="155" t="str">
        <f t="shared" si="5"/>
        <v>o</v>
      </c>
      <c r="H64" s="155" t="str">
        <f>IF(D64&lt;A62*10,"エラー",IF(D64&gt;A62*10+9,"エラー","o"))</f>
        <v>o</v>
      </c>
      <c r="K64" s="155" t="str">
        <f t="shared" si="48"/>
        <v>四将</v>
      </c>
      <c r="L64" s="155" t="str">
        <f>E64</f>
        <v>成田　咲希</v>
      </c>
      <c r="M64" s="120"/>
      <c r="N64" s="120">
        <v>13</v>
      </c>
      <c r="O64" s="155" t="str">
        <f t="shared" si="45"/>
        <v>黒﨑　夏海</v>
      </c>
      <c r="P64" s="155" t="str">
        <f t="shared" si="45"/>
        <v>副将</v>
      </c>
      <c r="R64" s="143"/>
      <c r="S64" s="417"/>
      <c r="T64" s="417"/>
      <c r="U64" s="427"/>
      <c r="V64" s="153">
        <v>47</v>
      </c>
      <c r="W64" s="159" t="str">
        <f>VLOOKUP(V64,'マスター (3)'!$B$3:$E$200,3,FALSE)</f>
        <v>明連　佑香</v>
      </c>
      <c r="X64" s="159" t="str">
        <f>VLOOKUP(V64,'マスター (3)'!$B$3:$E$200,2,FALSE)</f>
        <v>七将</v>
      </c>
      <c r="Y64" s="155" t="str">
        <f t="shared" si="7"/>
        <v>o</v>
      </c>
      <c r="Z64" s="155" t="str">
        <f>IF(V64&lt;S62*10,"エラー",IF(V64&gt;S62*10+9,"エラー","o"))</f>
        <v>o</v>
      </c>
      <c r="AC64" s="155" t="str">
        <f t="shared" si="49"/>
        <v>七将</v>
      </c>
      <c r="AD64" s="155" t="str">
        <f>W64</f>
        <v>明連　佑香</v>
      </c>
      <c r="AE64" s="120"/>
      <c r="AF64" s="120">
        <v>11</v>
      </c>
      <c r="AG64" s="155" t="str">
        <f t="shared" si="46"/>
        <v>和倉　菜桜</v>
      </c>
      <c r="AH64" s="155" t="str">
        <f t="shared" si="46"/>
        <v>四将</v>
      </c>
      <c r="AJ64" s="146"/>
      <c r="AK64" s="417"/>
      <c r="AL64" s="417"/>
      <c r="AM64" s="427"/>
      <c r="AN64" s="153">
        <v>44</v>
      </c>
      <c r="AO64" s="159" t="str">
        <f>VLOOKUP(AN64,'マスター (3)'!$B$3:$E$200,3,FALSE)</f>
        <v>成田　咲希</v>
      </c>
      <c r="AP64" s="159" t="str">
        <f>VLOOKUP(AN64,'マスター (3)'!$B$3:$E$200,2,FALSE)</f>
        <v>四将</v>
      </c>
      <c r="AQ64" s="155" t="str">
        <f t="shared" si="2"/>
        <v>o</v>
      </c>
      <c r="AR64" s="155" t="str">
        <f>IF(AN64&lt;AK62*10,"エラー",IF(AN64&gt;AK62*10+9,"エラー","o"))</f>
        <v>o</v>
      </c>
      <c r="AU64" s="155" t="str">
        <f t="shared" si="50"/>
        <v>四将</v>
      </c>
      <c r="AV64" s="155" t="str">
        <f>AO64</f>
        <v>成田　咲希</v>
      </c>
      <c r="AW64" s="120"/>
      <c r="AX64" s="120">
        <v>14</v>
      </c>
      <c r="AY64" s="155" t="str">
        <f t="shared" si="47"/>
        <v>松本のどか</v>
      </c>
      <c r="AZ64" s="155" t="str">
        <f t="shared" si="47"/>
        <v>五将</v>
      </c>
      <c r="BB64" s="149"/>
      <c r="BD64" s="188" t="str">
        <f>VLOOKUP(BE64,'マスター (3)'!D:E,2,FALSE)</f>
        <v>栃木</v>
      </c>
      <c r="BE64" s="168" t="str">
        <f t="shared" si="14"/>
        <v>黒﨑　夏海</v>
      </c>
      <c r="BF64" s="155"/>
      <c r="BG64" s="155" t="str">
        <f t="shared" si="10"/>
        <v>和倉　菜桜</v>
      </c>
      <c r="BH64" s="155"/>
      <c r="BI64" s="155" t="str">
        <f t="shared" si="11"/>
        <v>松本のどか</v>
      </c>
      <c r="BJ64" s="155"/>
      <c r="BK64">
        <f t="shared" si="12"/>
        <v>1</v>
      </c>
      <c r="BM64" s="155" t="str">
        <f t="shared" si="13"/>
        <v/>
      </c>
      <c r="BN64" s="155" t="e">
        <f>VLOOKUP(BM64,'マスター (3)'!D:E,2,FALSE)</f>
        <v>#N/A</v>
      </c>
      <c r="BO64">
        <f>IF(BM64="",0,_xlfn.XLOOKUP(BM64,'マスター (3)'!$D$3:$D$168,'マスター (3)'!$B$3:$B$168,"",0,1))</f>
        <v>0</v>
      </c>
      <c r="BQ64" s="155" t="str">
        <v/>
      </c>
      <c r="BR64" s="155" t="e">
        <v>#N/A</v>
      </c>
      <c r="BS64" s="155">
        <v>0</v>
      </c>
    </row>
    <row r="65" spans="1:71">
      <c r="A65" s="417"/>
      <c r="B65" s="417"/>
      <c r="C65" s="427"/>
      <c r="D65" s="153">
        <v>42</v>
      </c>
      <c r="E65" s="159" t="str">
        <f>VLOOKUP(D65,'マスター (3)'!$B$3:$E$200,3,FALSE)</f>
        <v>末富　優希</v>
      </c>
      <c r="F65" s="159" t="str">
        <f>VLOOKUP(D65,'マスター (3)'!$B$3:$E$200,2,FALSE)</f>
        <v>副将</v>
      </c>
      <c r="G65" s="155" t="str">
        <f t="shared" si="5"/>
        <v>o</v>
      </c>
      <c r="H65" s="155" t="str">
        <f>IF(D65&lt;A62*10,"エラー",IF(D65&gt;A62*10+9,"エラー","o"))</f>
        <v>o</v>
      </c>
      <c r="K65" s="155" t="str">
        <f t="shared" si="48"/>
        <v>副将</v>
      </c>
      <c r="L65" s="155" t="str">
        <f>E65</f>
        <v>末富　優希</v>
      </c>
      <c r="M65" s="120"/>
      <c r="N65" s="120">
        <v>10</v>
      </c>
      <c r="O65" s="155" t="str">
        <f t="shared" si="45"/>
        <v>石川　　 舞</v>
      </c>
      <c r="P65" s="155" t="str">
        <f t="shared" si="45"/>
        <v>五将</v>
      </c>
      <c r="R65" s="143"/>
      <c r="S65" s="417"/>
      <c r="T65" s="417"/>
      <c r="U65" s="427"/>
      <c r="V65" s="153">
        <v>41</v>
      </c>
      <c r="W65" s="159" t="str">
        <f>VLOOKUP(V65,'マスター (3)'!$B$3:$E$200,3,FALSE)</f>
        <v>大川　夢叶</v>
      </c>
      <c r="X65" s="159" t="str">
        <f>VLOOKUP(V65,'マスター (3)'!$B$3:$E$200,2,FALSE)</f>
        <v>主将</v>
      </c>
      <c r="Y65" s="155" t="str">
        <f t="shared" si="7"/>
        <v>o</v>
      </c>
      <c r="Z65" s="155" t="str">
        <f>IF(V65&lt;S62*10,"エラー",IF(V65&gt;S62*10+9,"エラー","o"))</f>
        <v>o</v>
      </c>
      <c r="AC65" s="155" t="str">
        <f t="shared" si="49"/>
        <v>主将</v>
      </c>
      <c r="AD65" s="155" t="str">
        <f>W65</f>
        <v>大川　夢叶</v>
      </c>
      <c r="AE65" s="120"/>
      <c r="AF65" s="120">
        <v>22</v>
      </c>
      <c r="AG65" s="155" t="str">
        <f t="shared" si="46"/>
        <v>松下　 　雅</v>
      </c>
      <c r="AH65" s="155" t="str">
        <f t="shared" si="46"/>
        <v>主将</v>
      </c>
      <c r="AJ65" s="146"/>
      <c r="AK65" s="417"/>
      <c r="AL65" s="417"/>
      <c r="AM65" s="427"/>
      <c r="AN65" s="153">
        <v>42</v>
      </c>
      <c r="AO65" s="159" t="str">
        <f>VLOOKUP(AN65,'マスター (3)'!$B$3:$E$200,3,FALSE)</f>
        <v>末富　優希</v>
      </c>
      <c r="AP65" s="159" t="str">
        <f>VLOOKUP(AN65,'マスター (3)'!$B$3:$E$200,2,FALSE)</f>
        <v>副将</v>
      </c>
      <c r="AQ65" s="155" t="str">
        <f t="shared" si="2"/>
        <v>o</v>
      </c>
      <c r="AR65" s="155" t="str">
        <f>IF(AN65&lt;AK62*10,"エラー",IF(AN65&gt;AK62*10+9,"エラー","o"))</f>
        <v>o</v>
      </c>
      <c r="AU65" s="155" t="str">
        <f t="shared" si="50"/>
        <v>副将</v>
      </c>
      <c r="AV65" s="155" t="str">
        <f>AO65</f>
        <v>末富　優希</v>
      </c>
      <c r="AW65" s="120"/>
      <c r="AX65" s="120">
        <v>2</v>
      </c>
      <c r="AY65" s="155" t="str">
        <f t="shared" si="47"/>
        <v>森田　 　麗</v>
      </c>
      <c r="AZ65" s="155" t="str">
        <f t="shared" si="47"/>
        <v>副将</v>
      </c>
      <c r="BB65" s="149"/>
      <c r="BD65" s="188" t="str">
        <f>VLOOKUP(BE65,'マスター (3)'!D:E,2,FALSE)</f>
        <v>栃木</v>
      </c>
      <c r="BE65" s="168" t="str">
        <f t="shared" si="14"/>
        <v>石川　　 舞</v>
      </c>
      <c r="BF65" s="155"/>
      <c r="BG65" s="155" t="str">
        <f t="shared" si="10"/>
        <v>松下　 　雅</v>
      </c>
      <c r="BH65" s="155"/>
      <c r="BI65" s="155" t="str">
        <f t="shared" si="11"/>
        <v>森田　 　麗</v>
      </c>
      <c r="BJ65" s="155"/>
      <c r="BK65">
        <f t="shared" si="12"/>
        <v>2</v>
      </c>
      <c r="BM65" s="155" t="str">
        <f t="shared" si="13"/>
        <v/>
      </c>
      <c r="BN65" s="155" t="e">
        <f>VLOOKUP(BM65,'マスター (3)'!D:E,2,FALSE)</f>
        <v>#N/A</v>
      </c>
      <c r="BO65">
        <f>IF(BM65="",0,_xlfn.XLOOKUP(BM65,'マスター (3)'!$D$3:$D$168,'マスター (3)'!$B$3:$B$168,"",0,1))</f>
        <v>0</v>
      </c>
      <c r="BQ65" s="155" t="str">
        <v/>
      </c>
      <c r="BR65" s="155" t="e">
        <v>#N/A</v>
      </c>
      <c r="BS65" s="155">
        <v>0</v>
      </c>
    </row>
    <row r="66" spans="1:71">
      <c r="A66" s="417"/>
      <c r="B66" s="417"/>
      <c r="C66" s="427"/>
      <c r="D66" s="153">
        <v>45</v>
      </c>
      <c r="E66" s="159" t="str">
        <f>VLOOKUP(D66,'マスター (3)'!$B$3:$E$200,3,FALSE)</f>
        <v>藤沼　里彩</v>
      </c>
      <c r="F66" s="159" t="str">
        <f>VLOOKUP(D66,'マスター (3)'!$B$3:$E$200,2,FALSE)</f>
        <v>五将</v>
      </c>
      <c r="G66" s="155" t="str">
        <f t="shared" si="5"/>
        <v>o</v>
      </c>
      <c r="H66" s="155" t="str">
        <f>IF(D66&lt;A62*10,"エラー",IF(D66&gt;A62*10+9,"エラー","o"))</f>
        <v>o</v>
      </c>
      <c r="K66" s="155" t="str">
        <f t="shared" si="48"/>
        <v>五将</v>
      </c>
      <c r="L66" s="155" t="str">
        <f>E66</f>
        <v>藤沼　里彩</v>
      </c>
      <c r="M66" s="120"/>
      <c r="N66" s="120">
        <v>14</v>
      </c>
      <c r="O66" s="155" t="str">
        <f t="shared" si="45"/>
        <v>倉井　舞音</v>
      </c>
      <c r="P66" s="155" t="str">
        <f t="shared" si="45"/>
        <v>主将</v>
      </c>
      <c r="R66" s="143"/>
      <c r="S66" s="417"/>
      <c r="T66" s="417"/>
      <c r="U66" s="427"/>
      <c r="V66" s="153">
        <v>43</v>
      </c>
      <c r="W66" s="159" t="str">
        <f>VLOOKUP(V66,'マスター (3)'!$B$3:$E$200,3,FALSE)</f>
        <v>甲　希乃花</v>
      </c>
      <c r="X66" s="159" t="str">
        <f>VLOOKUP(V66,'マスター (3)'!$B$3:$E$200,2,FALSE)</f>
        <v>三将</v>
      </c>
      <c r="Y66" s="155" t="str">
        <f t="shared" si="7"/>
        <v>o</v>
      </c>
      <c r="Z66" s="155" t="str">
        <f>IF(V66&lt;S62*10,"エラー",IF(V66&gt;S62*10+9,"エラー","o"))</f>
        <v>o</v>
      </c>
      <c r="AC66" s="155" t="str">
        <f t="shared" si="49"/>
        <v>三将</v>
      </c>
      <c r="AD66" s="155" t="str">
        <f>W66</f>
        <v>甲　希乃花</v>
      </c>
      <c r="AE66" s="120"/>
      <c r="AF66" s="120">
        <v>14</v>
      </c>
      <c r="AG66" s="155" t="str">
        <f t="shared" si="46"/>
        <v>棚野　葵子</v>
      </c>
      <c r="AH66" s="155" t="str">
        <f t="shared" si="46"/>
        <v>副将</v>
      </c>
      <c r="AJ66" s="146"/>
      <c r="AK66" s="417"/>
      <c r="AL66" s="417"/>
      <c r="AM66" s="427"/>
      <c r="AN66" s="153">
        <v>47</v>
      </c>
      <c r="AO66" s="159" t="str">
        <f>VLOOKUP(AN66,'マスター (3)'!$B$3:$E$200,3,FALSE)</f>
        <v>明連　佑香</v>
      </c>
      <c r="AP66" s="159" t="str">
        <f>VLOOKUP(AN66,'マスター (3)'!$B$3:$E$200,2,FALSE)</f>
        <v>七将</v>
      </c>
      <c r="AQ66" s="155" t="str">
        <f t="shared" ref="AQ66:AQ127" si="51">IF(COUNTIF($AN:$AN,AN66)&gt;1,"重複","o")</f>
        <v>o</v>
      </c>
      <c r="AR66" s="155" t="str">
        <f>IF(AN66&lt;AK62*10,"エラー",IF(AN66&gt;AK62*10+9,"エラー","o"))</f>
        <v>o</v>
      </c>
      <c r="AU66" s="155" t="str">
        <f t="shared" si="50"/>
        <v>七将</v>
      </c>
      <c r="AV66" s="155" t="str">
        <f>AO66</f>
        <v>明連　佑香</v>
      </c>
      <c r="AW66" s="120"/>
      <c r="AX66" s="120">
        <v>13</v>
      </c>
      <c r="AY66" s="189" t="str">
        <f t="shared" si="47"/>
        <v>出口　扶歩</v>
      </c>
      <c r="AZ66" s="189" t="str">
        <f t="shared" si="47"/>
        <v>主将</v>
      </c>
      <c r="BB66" s="149"/>
      <c r="BD66" s="188" t="str">
        <f>VLOOKUP(BE66,'マスター (3)'!D:E,2,FALSE)</f>
        <v>栃木</v>
      </c>
      <c r="BE66" s="168" t="str">
        <f t="shared" si="14"/>
        <v>倉井　舞音</v>
      </c>
      <c r="BF66" s="155"/>
      <c r="BG66" s="155" t="str">
        <f t="shared" si="10"/>
        <v>棚野　葵子</v>
      </c>
      <c r="BH66" s="155"/>
      <c r="BI66" s="155" t="str">
        <f t="shared" si="11"/>
        <v>出口　扶歩</v>
      </c>
      <c r="BJ66" s="155"/>
      <c r="BK66">
        <f t="shared" si="12"/>
        <v>2</v>
      </c>
      <c r="BM66" s="155" t="str">
        <f t="shared" si="13"/>
        <v/>
      </c>
      <c r="BN66" s="155" t="e">
        <f>VLOOKUP(BM66,'マスター (3)'!D:E,2,FALSE)</f>
        <v>#N/A</v>
      </c>
      <c r="BO66">
        <f>IF(BM66="",0,_xlfn.XLOOKUP(BM66,'マスター (3)'!$D$3:$D$168,'マスター (3)'!$B$3:$B$168,"",0,1))</f>
        <v>0</v>
      </c>
      <c r="BQ66" s="155" t="str">
        <v/>
      </c>
      <c r="BR66" s="155" t="e">
        <v>#N/A</v>
      </c>
      <c r="BS66" s="155">
        <v>0</v>
      </c>
    </row>
    <row r="67" spans="1:71">
      <c r="A67" s="417">
        <f>VLOOKUP(C67,'マスター (3)'!$K:$M,2,FALSE)</f>
        <v>5</v>
      </c>
      <c r="B67" s="417" t="str">
        <f>VLOOKUP(C67,'マスター (3)'!$K:$M,3,FALSE)</f>
        <v>栃木</v>
      </c>
      <c r="C67" s="420" t="s">
        <v>365</v>
      </c>
      <c r="D67" s="153">
        <v>53</v>
      </c>
      <c r="E67" s="155" t="str">
        <f>VLOOKUP(D67,'マスター (3)'!$B$3:$E$200,3,FALSE)</f>
        <v>吉田浩太朗</v>
      </c>
      <c r="F67" s="155" t="str">
        <f>VLOOKUP(D67,'マスター (3)'!$B$3:$E$200,2,FALSE)</f>
        <v>三将</v>
      </c>
      <c r="G67" s="155" t="str">
        <f t="shared" ref="G67:G127" si="52">IF(COUNTIF($D:$D,D67)&gt;1,"重複","o")</f>
        <v>o</v>
      </c>
      <c r="H67" s="155" t="str">
        <f>IF(D67&lt;A67*10,"エラー",IF(D67&gt;A67*10+9,"エラー","o"))</f>
        <v>o</v>
      </c>
      <c r="R67" s="143"/>
      <c r="S67" s="417">
        <f>VLOOKUP(U67,'マスター (3)'!$K:$M,2,FALSE)</f>
        <v>20</v>
      </c>
      <c r="T67" s="417" t="str">
        <f>VLOOKUP(U67,'マスター (3)'!$K:$M,3,FALSE)</f>
        <v>京都</v>
      </c>
      <c r="U67" s="420" t="s">
        <v>502</v>
      </c>
      <c r="V67" s="153">
        <v>205</v>
      </c>
      <c r="W67" s="155" t="str">
        <f>VLOOKUP(V67,'マスター (3)'!$B$3:$E$200,3,FALSE)</f>
        <v>明城　沙紀</v>
      </c>
      <c r="X67" s="155" t="str">
        <f>VLOOKUP(V67,'マスター (3)'!$B$3:$E$200,2,FALSE)</f>
        <v>五将</v>
      </c>
      <c r="Y67" s="155" t="str">
        <f t="shared" ref="Y67:Y111" si="53">IF(COUNTIF($D:$D,V67)&gt;1,"重複","o")</f>
        <v>o</v>
      </c>
      <c r="Z67" s="155" t="str">
        <f>IF(V67&lt;S67*10,"エラー",IF(V67&gt;S67*10+9,"エラー","o"))</f>
        <v>o</v>
      </c>
      <c r="AJ67" s="146"/>
      <c r="AK67" s="417">
        <f>VLOOKUP(AM67,'マスター (3)'!$K:$M,2,FALSE)</f>
        <v>22</v>
      </c>
      <c r="AL67" s="417" t="str">
        <f>VLOOKUP(AM67,'マスター (3)'!$K:$M,3,FALSE)</f>
        <v>奈良</v>
      </c>
      <c r="AM67" s="420" t="s">
        <v>503</v>
      </c>
      <c r="AN67" s="153">
        <v>227</v>
      </c>
      <c r="AO67" s="155" t="str">
        <f>VLOOKUP(AN67,'マスター (3)'!$B$3:$E$200,3,FALSE)</f>
        <v>吉川　優花</v>
      </c>
      <c r="AP67" s="155" t="str">
        <f>VLOOKUP(AN67,'マスター (3)'!$B$3:$E$200,2,FALSE)</f>
        <v>七将</v>
      </c>
      <c r="AQ67" s="155" t="str">
        <f t="shared" si="51"/>
        <v>o</v>
      </c>
      <c r="AR67" s="155" t="str">
        <f>IF(AN67&lt;AK67*10,"エラー",IF(AN67&gt;AK67*10+9,"エラー","o"))</f>
        <v>o</v>
      </c>
      <c r="BB67" s="149"/>
      <c r="BD67" s="188" t="e">
        <f>VLOOKUP(BE67,'マスター (3)'!D:E,2,FALSE)</f>
        <v>#N/A</v>
      </c>
      <c r="BE67" s="168" t="str">
        <f t="shared" si="14"/>
        <v/>
      </c>
      <c r="BF67" s="155"/>
      <c r="BG67" s="155" t="str">
        <f t="shared" ref="BG67:BG130" si="54">IF(AE67&gt;0,AD67,IF(AF67&gt;0,AG67,""))</f>
        <v/>
      </c>
      <c r="BH67" s="155"/>
      <c r="BI67" s="155" t="str">
        <f t="shared" ref="BI67:BI130" si="55">IF(AW67&gt;0,AV67,IF(AX67&gt;0,AY67,""))</f>
        <v/>
      </c>
      <c r="BJ67" s="155"/>
      <c r="BK67">
        <f t="shared" ref="BK67:BK120" si="56">COUNTIF($BE:$BJ,BE67)</f>
        <v>6291264</v>
      </c>
      <c r="BM67" s="155" t="str">
        <f t="shared" ref="BM67:BM120" si="57">IF(BK67=3,BE67,"")</f>
        <v/>
      </c>
      <c r="BN67" s="155" t="e">
        <f>VLOOKUP(BM67,'マスター (3)'!D:E,2,FALSE)</f>
        <v>#N/A</v>
      </c>
      <c r="BO67">
        <f>IF(BM67="",0,_xlfn.XLOOKUP(BM67,'マスター (3)'!$D$3:$D$168,'マスター (3)'!$B$3:$B$168,"",0,1))</f>
        <v>0</v>
      </c>
      <c r="BQ67" s="155" t="str">
        <v/>
      </c>
      <c r="BR67" s="155" t="e">
        <v>#N/A</v>
      </c>
      <c r="BS67" s="155">
        <v>0</v>
      </c>
    </row>
    <row r="68" spans="1:71">
      <c r="A68" s="417"/>
      <c r="B68" s="417"/>
      <c r="C68" s="420"/>
      <c r="D68" s="153">
        <v>56</v>
      </c>
      <c r="E68" s="155" t="str">
        <f>VLOOKUP(D68,'マスター (3)'!$B$3:$E$200,3,FALSE)</f>
        <v>大垣　　 漣</v>
      </c>
      <c r="F68" s="155" t="str">
        <f>VLOOKUP(D68,'マスター (3)'!$B$3:$E$200,2,FALSE)</f>
        <v>六将</v>
      </c>
      <c r="G68" s="155" t="str">
        <f t="shared" si="52"/>
        <v>o</v>
      </c>
      <c r="H68" s="155" t="str">
        <f>IF(D68&lt;A67*10,"エラー",IF(D68&gt;A67*10+9,"エラー","o"))</f>
        <v>o</v>
      </c>
      <c r="R68" s="143"/>
      <c r="S68" s="417"/>
      <c r="T68" s="417"/>
      <c r="U68" s="420"/>
      <c r="V68" s="153">
        <v>206</v>
      </c>
      <c r="W68" s="155" t="str">
        <f>VLOOKUP(V68,'マスター (3)'!$B$3:$E$200,3,FALSE)</f>
        <v>坂井　心優</v>
      </c>
      <c r="X68" s="155" t="str">
        <f>VLOOKUP(V68,'マスター (3)'!$B$3:$E$200,2,FALSE)</f>
        <v>六将</v>
      </c>
      <c r="Y68" s="155" t="str">
        <f t="shared" si="53"/>
        <v>o</v>
      </c>
      <c r="Z68" s="155" t="str">
        <f>IF(V68&lt;S67*10,"エラー",IF(V68&gt;S67*10+9,"エラー","o"))</f>
        <v>o</v>
      </c>
      <c r="AJ68" s="146"/>
      <c r="AK68" s="417"/>
      <c r="AL68" s="417"/>
      <c r="AM68" s="420"/>
      <c r="AN68" s="153">
        <v>223</v>
      </c>
      <c r="AO68" s="155" t="str">
        <f>VLOOKUP(AN68,'マスター (3)'!$B$3:$E$200,3,FALSE)</f>
        <v>林　　 悠乃</v>
      </c>
      <c r="AP68" s="155" t="str">
        <f>VLOOKUP(AN68,'マスター (3)'!$B$3:$E$200,2,FALSE)</f>
        <v>三将</v>
      </c>
      <c r="AQ68" s="155" t="str">
        <f t="shared" si="51"/>
        <v>o</v>
      </c>
      <c r="AR68" s="155" t="str">
        <f>IF(AN68&lt;AK67*10,"エラー",IF(AN68&gt;AK67*10+9,"エラー","o"))</f>
        <v>o</v>
      </c>
      <c r="BB68" s="149"/>
      <c r="BD68" s="188" t="e">
        <f>VLOOKUP(BE68,'マスター (3)'!D:E,2,FALSE)</f>
        <v>#N/A</v>
      </c>
      <c r="BE68" s="168" t="str">
        <f t="shared" ref="BE68:BE71" si="58">IF(M68&gt;0,L68,IF(N68&gt;0,O68,""))</f>
        <v/>
      </c>
      <c r="BF68" s="155"/>
      <c r="BG68" s="155" t="str">
        <f t="shared" si="54"/>
        <v/>
      </c>
      <c r="BH68" s="155"/>
      <c r="BI68" s="155" t="str">
        <f t="shared" si="55"/>
        <v/>
      </c>
      <c r="BJ68" s="155"/>
      <c r="BK68">
        <f t="shared" si="56"/>
        <v>6291264</v>
      </c>
      <c r="BM68" s="155" t="str">
        <f t="shared" si="57"/>
        <v/>
      </c>
      <c r="BN68" s="155" t="e">
        <f>VLOOKUP(BM68,'マスター (3)'!D:E,2,FALSE)</f>
        <v>#N/A</v>
      </c>
      <c r="BO68">
        <f>IF(BM68="",0,_xlfn.XLOOKUP(BM68,'マスター (3)'!$D$3:$D$168,'マスター (3)'!$B$3:$B$168,"",0,1))</f>
        <v>0</v>
      </c>
      <c r="BQ68" s="155" t="str">
        <v/>
      </c>
      <c r="BR68" s="155" t="e">
        <v>#N/A</v>
      </c>
      <c r="BS68" s="155">
        <v>0</v>
      </c>
    </row>
    <row r="69" spans="1:71">
      <c r="A69" s="417"/>
      <c r="B69" s="417"/>
      <c r="C69" s="420"/>
      <c r="D69" s="153">
        <v>52</v>
      </c>
      <c r="E69" s="155" t="str">
        <f>VLOOKUP(D69,'マスター (3)'!$B$3:$E$200,3,FALSE)</f>
        <v>黒﨑　夏海</v>
      </c>
      <c r="F69" s="155" t="str">
        <f>VLOOKUP(D69,'マスター (3)'!$B$3:$E$200,2,FALSE)</f>
        <v>副将</v>
      </c>
      <c r="G69" s="155" t="str">
        <f t="shared" si="52"/>
        <v>o</v>
      </c>
      <c r="H69" s="155" t="str">
        <f>IF(D69&lt;A67*10,"エラー",IF(D69&gt;A67*10+9,"エラー","o"))</f>
        <v>o</v>
      </c>
      <c r="R69" s="143"/>
      <c r="S69" s="417"/>
      <c r="T69" s="417"/>
      <c r="U69" s="420"/>
      <c r="V69" s="153">
        <v>204</v>
      </c>
      <c r="W69" s="155" t="str">
        <f>VLOOKUP(V69,'マスター (3)'!$B$3:$E$200,3,FALSE)</f>
        <v>和倉　菜桜</v>
      </c>
      <c r="X69" s="155" t="str">
        <f>VLOOKUP(V69,'マスター (3)'!$B$3:$E$200,2,FALSE)</f>
        <v>四将</v>
      </c>
      <c r="Y69" s="155" t="str">
        <f t="shared" si="53"/>
        <v>o</v>
      </c>
      <c r="Z69" s="155" t="str">
        <f>IF(V69&lt;S67*10,"エラー",IF(V69&gt;S67*10+9,"エラー","o"))</f>
        <v>o</v>
      </c>
      <c r="AJ69" s="146"/>
      <c r="AK69" s="417"/>
      <c r="AL69" s="417"/>
      <c r="AM69" s="420"/>
      <c r="AN69" s="153">
        <v>225</v>
      </c>
      <c r="AO69" s="155" t="str">
        <f>VLOOKUP(AN69,'マスター (3)'!$B$3:$E$200,3,FALSE)</f>
        <v>松本のどか</v>
      </c>
      <c r="AP69" s="155" t="str">
        <f>VLOOKUP(AN69,'マスター (3)'!$B$3:$E$200,2,FALSE)</f>
        <v>五将</v>
      </c>
      <c r="AQ69" s="155" t="str">
        <f t="shared" si="51"/>
        <v>o</v>
      </c>
      <c r="AR69" s="155" t="str">
        <f>IF(AN69&lt;AK67*10,"エラー",IF(AN69&gt;AK67*10+9,"エラー","o"))</f>
        <v>o</v>
      </c>
      <c r="BB69" s="149"/>
      <c r="BD69" s="188" t="e">
        <f>VLOOKUP(BE69,'マスター (3)'!D:E,2,FALSE)</f>
        <v>#N/A</v>
      </c>
      <c r="BE69" s="168" t="str">
        <f t="shared" si="58"/>
        <v/>
      </c>
      <c r="BF69" s="155"/>
      <c r="BG69" s="155" t="str">
        <f t="shared" si="54"/>
        <v/>
      </c>
      <c r="BH69" s="155"/>
      <c r="BI69" s="155" t="str">
        <f t="shared" si="55"/>
        <v/>
      </c>
      <c r="BJ69" s="155"/>
      <c r="BK69">
        <f t="shared" si="56"/>
        <v>6291264</v>
      </c>
      <c r="BM69" s="155" t="str">
        <f t="shared" si="57"/>
        <v/>
      </c>
      <c r="BN69" s="155" t="e">
        <f>VLOOKUP(BM69,'マスター (3)'!D:E,2,FALSE)</f>
        <v>#N/A</v>
      </c>
      <c r="BO69">
        <f>IF(BM69="",0,_xlfn.XLOOKUP(BM69,'マスター (3)'!$D$3:$D$168,'マスター (3)'!$B$3:$B$168,"",0,1))</f>
        <v>0</v>
      </c>
      <c r="BQ69" s="155" t="str">
        <v/>
      </c>
      <c r="BR69" s="155" t="e">
        <v>#N/A</v>
      </c>
      <c r="BS69" s="155">
        <v>0</v>
      </c>
    </row>
    <row r="70" spans="1:71">
      <c r="A70" s="417"/>
      <c r="B70" s="417"/>
      <c r="C70" s="420"/>
      <c r="D70" s="153">
        <v>55</v>
      </c>
      <c r="E70" s="155" t="str">
        <f>VLOOKUP(D70,'マスター (3)'!$B$3:$E$200,3,FALSE)</f>
        <v>石川　　 舞</v>
      </c>
      <c r="F70" s="155" t="str">
        <f>VLOOKUP(D70,'マスター (3)'!$B$3:$E$200,2,FALSE)</f>
        <v>五将</v>
      </c>
      <c r="G70" s="155" t="str">
        <f t="shared" si="52"/>
        <v>o</v>
      </c>
      <c r="H70" s="155" t="str">
        <f>IF(D70&lt;A67*10,"エラー",IF(D70&gt;A67*10+9,"エラー","o"))</f>
        <v>o</v>
      </c>
      <c r="R70" s="143"/>
      <c r="S70" s="417"/>
      <c r="T70" s="417"/>
      <c r="U70" s="420"/>
      <c r="V70" s="153">
        <v>201</v>
      </c>
      <c r="W70" s="155" t="str">
        <f>VLOOKUP(V70,'マスター (3)'!$B$3:$E$200,3,FALSE)</f>
        <v>松下　 　雅</v>
      </c>
      <c r="X70" s="155" t="str">
        <f>VLOOKUP(V70,'マスター (3)'!$B$3:$E$200,2,FALSE)</f>
        <v>主将</v>
      </c>
      <c r="Y70" s="155" t="str">
        <f t="shared" si="53"/>
        <v>o</v>
      </c>
      <c r="Z70" s="155" t="str">
        <f>IF(V70&lt;S67*10,"エラー",IF(V70&gt;S67*10+9,"エラー","o"))</f>
        <v>o</v>
      </c>
      <c r="AJ70" s="146"/>
      <c r="AK70" s="417"/>
      <c r="AL70" s="417"/>
      <c r="AM70" s="420"/>
      <c r="AN70" s="153">
        <v>222</v>
      </c>
      <c r="AO70" s="155" t="str">
        <f>VLOOKUP(AN70,'マスター (3)'!$B$3:$E$200,3,FALSE)</f>
        <v>森田　 　麗</v>
      </c>
      <c r="AP70" s="155" t="str">
        <f>VLOOKUP(AN70,'マスター (3)'!$B$3:$E$200,2,FALSE)</f>
        <v>副将</v>
      </c>
      <c r="AQ70" s="155" t="str">
        <f t="shared" si="51"/>
        <v>o</v>
      </c>
      <c r="AR70" s="155" t="str">
        <f>IF(AN70&lt;AK67*10,"エラー",IF(AN70&gt;AK67*10+9,"エラー","o"))</f>
        <v>o</v>
      </c>
      <c r="BB70" s="149"/>
      <c r="BD70" s="188" t="e">
        <f>VLOOKUP(BE70,'マスター (3)'!D:E,2,FALSE)</f>
        <v>#N/A</v>
      </c>
      <c r="BE70" s="168" t="str">
        <f t="shared" si="58"/>
        <v/>
      </c>
      <c r="BF70" s="155"/>
      <c r="BG70" s="155" t="str">
        <f t="shared" si="54"/>
        <v/>
      </c>
      <c r="BH70" s="155"/>
      <c r="BI70" s="155" t="str">
        <f t="shared" si="55"/>
        <v/>
      </c>
      <c r="BJ70" s="155"/>
      <c r="BK70">
        <f t="shared" si="56"/>
        <v>6291264</v>
      </c>
      <c r="BM70" s="155" t="str">
        <f t="shared" si="57"/>
        <v/>
      </c>
      <c r="BN70" s="155" t="e">
        <f>VLOOKUP(BM70,'マスター (3)'!D:E,2,FALSE)</f>
        <v>#N/A</v>
      </c>
      <c r="BO70">
        <f>IF(BM70="",0,_xlfn.XLOOKUP(BM70,'マスター (3)'!$D$3:$D$168,'マスター (3)'!$B$3:$B$168,"",0,1))</f>
        <v>0</v>
      </c>
      <c r="BQ70" s="155" t="str">
        <v/>
      </c>
      <c r="BR70" s="155" t="e">
        <v>#N/A</v>
      </c>
      <c r="BS70" s="155">
        <v>0</v>
      </c>
    </row>
    <row r="71" spans="1:71" ht="19" thickBot="1">
      <c r="A71" s="417"/>
      <c r="B71" s="417"/>
      <c r="C71" s="421"/>
      <c r="D71" s="153">
        <v>51</v>
      </c>
      <c r="E71" s="155" t="str">
        <f>VLOOKUP(D71,'マスター (3)'!$B$3:$E$200,3,FALSE)</f>
        <v>倉井　舞音</v>
      </c>
      <c r="F71" s="155" t="str">
        <f>VLOOKUP(D71,'マスター (3)'!$B$3:$E$200,2,FALSE)</f>
        <v>主将</v>
      </c>
      <c r="G71" s="155" t="str">
        <f t="shared" si="52"/>
        <v>o</v>
      </c>
      <c r="H71" s="155" t="str">
        <f>IF(D71&lt;A67*10,"エラー",IF(D71&gt;A67*10+9,"エラー","o"))</f>
        <v>o</v>
      </c>
      <c r="K71" t="str">
        <f>B72</f>
        <v>京都</v>
      </c>
      <c r="O71" t="str">
        <f>B77</f>
        <v>奈良</v>
      </c>
      <c r="R71" s="143"/>
      <c r="S71" s="417"/>
      <c r="T71" s="417"/>
      <c r="U71" s="421"/>
      <c r="V71" s="153">
        <v>202</v>
      </c>
      <c r="W71" s="155" t="str">
        <f>VLOOKUP(V71,'マスター (3)'!$B$3:$E$200,3,FALSE)</f>
        <v>棚野　葵子</v>
      </c>
      <c r="X71" s="155" t="str">
        <f>VLOOKUP(V71,'マスター (3)'!$B$3:$E$200,2,FALSE)</f>
        <v>副将</v>
      </c>
      <c r="Y71" s="155" t="str">
        <f t="shared" si="53"/>
        <v>o</v>
      </c>
      <c r="Z71" s="155" t="str">
        <f>IF(V71&lt;S67*10,"エラー",IF(V71&gt;S67*10+9,"エラー","o"))</f>
        <v>o</v>
      </c>
      <c r="AC71" t="str">
        <f>T72</f>
        <v>栃木</v>
      </c>
      <c r="AG71" t="str">
        <f>T77</f>
        <v>奈良</v>
      </c>
      <c r="AJ71" s="146"/>
      <c r="AK71" s="417"/>
      <c r="AL71" s="417"/>
      <c r="AM71" s="421"/>
      <c r="AN71" s="153">
        <v>221</v>
      </c>
      <c r="AO71" s="155" t="str">
        <f>VLOOKUP(AN71,'マスター (3)'!$B$3:$E$200,3,FALSE)</f>
        <v>出口　扶歩</v>
      </c>
      <c r="AP71" s="155" t="str">
        <f>VLOOKUP(AN71,'マスター (3)'!$B$3:$E$200,2,FALSE)</f>
        <v>主将</v>
      </c>
      <c r="AQ71" s="155" t="str">
        <f t="shared" si="51"/>
        <v>o</v>
      </c>
      <c r="AR71" s="155" t="str">
        <f>IF(AN71&lt;AK67*10,"エラー",IF(AN71&gt;AK67*10+9,"エラー","o"))</f>
        <v>o</v>
      </c>
      <c r="AU71" t="str">
        <f>AL72</f>
        <v>栃木</v>
      </c>
      <c r="AY71" t="str">
        <f>AL77</f>
        <v>京都</v>
      </c>
      <c r="BB71" s="149"/>
      <c r="BD71" s="188" t="e">
        <f>VLOOKUP(BE71,'マスター (3)'!D:E,2,FALSE)</f>
        <v>#N/A</v>
      </c>
      <c r="BE71" s="168" t="str">
        <f t="shared" si="58"/>
        <v/>
      </c>
      <c r="BF71" s="155"/>
      <c r="BG71" s="155" t="str">
        <f t="shared" si="54"/>
        <v/>
      </c>
      <c r="BH71" s="155"/>
      <c r="BI71" s="155" t="str">
        <f t="shared" si="55"/>
        <v/>
      </c>
      <c r="BJ71" s="155"/>
      <c r="BK71">
        <f t="shared" si="56"/>
        <v>6291264</v>
      </c>
      <c r="BM71" s="155" t="str">
        <f t="shared" si="57"/>
        <v/>
      </c>
      <c r="BN71" s="155" t="e">
        <f>VLOOKUP(BM71,'マスター (3)'!D:E,2,FALSE)</f>
        <v>#N/A</v>
      </c>
      <c r="BO71">
        <f>IF(BM71="",0,_xlfn.XLOOKUP(BM71,'マスター (3)'!$D$3:$D$168,'マスター (3)'!$B$3:$B$168,"",0,1))</f>
        <v>0</v>
      </c>
      <c r="BQ71" s="155" t="str">
        <v/>
      </c>
      <c r="BR71" s="155" t="e">
        <v>#N/A</v>
      </c>
      <c r="BS71" s="155">
        <v>0</v>
      </c>
    </row>
    <row r="72" spans="1:71">
      <c r="A72" s="417">
        <f>VLOOKUP(C72,'マスター (3)'!$K:$M,2,FALSE)</f>
        <v>20</v>
      </c>
      <c r="B72" s="417" t="str">
        <f>VLOOKUP(C72,'マスター (3)'!$K:$M,3,FALSE)</f>
        <v>京都</v>
      </c>
      <c r="C72" s="426" t="s">
        <v>502</v>
      </c>
      <c r="D72" s="153">
        <v>202</v>
      </c>
      <c r="E72" s="159" t="str">
        <f>VLOOKUP(D72,'マスター (3)'!$B$3:$E$200,3,FALSE)</f>
        <v>棚野　葵子</v>
      </c>
      <c r="F72" s="159" t="str">
        <f>VLOOKUP(D72,'マスター (3)'!$B$3:$E$200,2,FALSE)</f>
        <v>副将</v>
      </c>
      <c r="G72" s="155" t="str">
        <f t="shared" si="52"/>
        <v>o</v>
      </c>
      <c r="H72" s="155" t="str">
        <f>IF(D72&lt;A72*10,"エラー",IF(D72&gt;A72*10+9,"エラー","o"))</f>
        <v>o</v>
      </c>
      <c r="K72" s="155" t="str">
        <f>F72</f>
        <v>副将</v>
      </c>
      <c r="L72" s="155" t="str">
        <f>E72</f>
        <v>棚野　葵子</v>
      </c>
      <c r="M72" s="120">
        <v>9</v>
      </c>
      <c r="N72" s="120"/>
      <c r="O72" s="155" t="str">
        <f t="shared" ref="O72:P76" si="59">E77</f>
        <v>林　　 悠乃</v>
      </c>
      <c r="P72" s="155" t="str">
        <f t="shared" si="59"/>
        <v>三将</v>
      </c>
      <c r="R72" s="143"/>
      <c r="S72" s="417">
        <f>VLOOKUP(U72,'マスター (3)'!$K:$M,2,FALSE)</f>
        <v>5</v>
      </c>
      <c r="T72" s="417" t="str">
        <f>VLOOKUP(U72,'マスター (3)'!$K:$M,3,FALSE)</f>
        <v>栃木</v>
      </c>
      <c r="U72" s="426" t="s">
        <v>365</v>
      </c>
      <c r="V72" s="153">
        <v>51</v>
      </c>
      <c r="W72" s="159" t="str">
        <f>VLOOKUP(V72,'マスター (3)'!$B$3:$E$200,3,FALSE)</f>
        <v>倉井　舞音</v>
      </c>
      <c r="X72" s="159" t="str">
        <f>VLOOKUP(V72,'マスター (3)'!$B$3:$E$200,2,FALSE)</f>
        <v>主将</v>
      </c>
      <c r="Y72" s="155" t="str">
        <f t="shared" si="53"/>
        <v>o</v>
      </c>
      <c r="Z72" s="155" t="str">
        <f>IF(V72&lt;S72*10,"エラー",IF(V72&gt;S72*10+9,"エラー","o"))</f>
        <v>o</v>
      </c>
      <c r="AC72" s="155" t="str">
        <f>X72</f>
        <v>主将</v>
      </c>
      <c r="AD72" s="155" t="str">
        <f>W72</f>
        <v>倉井　舞音</v>
      </c>
      <c r="AE72" s="120">
        <v>2</v>
      </c>
      <c r="AF72" s="120"/>
      <c r="AG72" s="155" t="str">
        <f t="shared" ref="AG72:AH76" si="60">W77</f>
        <v>森田　 　麗</v>
      </c>
      <c r="AH72" s="155" t="str">
        <f t="shared" si="60"/>
        <v>副将</v>
      </c>
      <c r="AJ72" s="146"/>
      <c r="AK72" s="417">
        <f>VLOOKUP(AM72,'マスター (3)'!$K:$M,2,FALSE)</f>
        <v>5</v>
      </c>
      <c r="AL72" s="417" t="str">
        <f>VLOOKUP(AM72,'マスター (3)'!$K:$M,3,FALSE)</f>
        <v>栃木</v>
      </c>
      <c r="AM72" s="426" t="s">
        <v>365</v>
      </c>
      <c r="AN72" s="153">
        <v>55</v>
      </c>
      <c r="AO72" s="159" t="str">
        <f>VLOOKUP(AN72,'マスター (3)'!$B$3:$E$200,3,FALSE)</f>
        <v>石川　　 舞</v>
      </c>
      <c r="AP72" s="159" t="str">
        <f>VLOOKUP(AN72,'マスター (3)'!$B$3:$E$200,2,FALSE)</f>
        <v>五将</v>
      </c>
      <c r="AQ72" s="155" t="str">
        <f t="shared" si="51"/>
        <v>o</v>
      </c>
      <c r="AR72" s="155" t="str">
        <f>IF(AN72&lt;AK72*10,"エラー",IF(AN72&gt;AK72*10+9,"エラー","o"))</f>
        <v>o</v>
      </c>
      <c r="AU72" s="155" t="str">
        <f>AP72</f>
        <v>五将</v>
      </c>
      <c r="AV72" s="155" t="str">
        <f>AO72</f>
        <v>石川　　 舞</v>
      </c>
      <c r="AW72" s="120">
        <v>1</v>
      </c>
      <c r="AX72" s="120"/>
      <c r="AY72" s="189" t="str">
        <f t="shared" ref="AY72:AZ76" si="61">AO77</f>
        <v>坂井　心優</v>
      </c>
      <c r="AZ72" s="189" t="str">
        <f t="shared" si="61"/>
        <v>六将</v>
      </c>
      <c r="BB72" s="149"/>
      <c r="BD72" s="188" t="str">
        <f>VLOOKUP(BE72,'マスター (3)'!D:E,2,FALSE)</f>
        <v>京都</v>
      </c>
      <c r="BE72" s="168" t="str">
        <f>IF(M72&gt;0,L72,IF(N72&gt;0,O72,""))</f>
        <v>棚野　葵子</v>
      </c>
      <c r="BF72" s="155"/>
      <c r="BG72" s="155" t="str">
        <f t="shared" si="54"/>
        <v>倉井　舞音</v>
      </c>
      <c r="BH72" s="155"/>
      <c r="BI72" s="155" t="str">
        <f t="shared" si="55"/>
        <v>石川　　 舞</v>
      </c>
      <c r="BJ72" s="155"/>
      <c r="BK72">
        <f t="shared" si="56"/>
        <v>3</v>
      </c>
      <c r="BM72" s="155" t="str">
        <f t="shared" si="57"/>
        <v>棚野　葵子</v>
      </c>
      <c r="BN72" s="155" t="str">
        <f>VLOOKUP(BM72,'マスター (3)'!D:E,2,FALSE)</f>
        <v>京都</v>
      </c>
      <c r="BO72">
        <f>IF(BM72="",0,_xlfn.XLOOKUP(BM72,'マスター (3)'!$D$3:$D$168,'マスター (3)'!$B$3:$B$168,"",0,1))</f>
        <v>202</v>
      </c>
      <c r="BQ72" s="155" t="str">
        <v/>
      </c>
      <c r="BR72" s="155" t="e">
        <v>#N/A</v>
      </c>
      <c r="BS72" s="155">
        <v>0</v>
      </c>
    </row>
    <row r="73" spans="1:71">
      <c r="A73" s="417"/>
      <c r="B73" s="417"/>
      <c r="C73" s="427"/>
      <c r="D73" s="153">
        <v>204</v>
      </c>
      <c r="E73" s="159" t="str">
        <f>VLOOKUP(D73,'マスター (3)'!$B$3:$E$200,3,FALSE)</f>
        <v>和倉　菜桜</v>
      </c>
      <c r="F73" s="159" t="str">
        <f>VLOOKUP(D73,'マスター (3)'!$B$3:$E$200,2,FALSE)</f>
        <v>四将</v>
      </c>
      <c r="G73" s="155" t="str">
        <f t="shared" si="52"/>
        <v>o</v>
      </c>
      <c r="H73" s="155" t="str">
        <f>IF(D73&lt;A72*10,"エラー",IF(D73&gt;A72*10+9,"エラー","o"))</f>
        <v>o</v>
      </c>
      <c r="K73" s="155" t="str">
        <f t="shared" ref="K73:K76" si="62">F73</f>
        <v>四将</v>
      </c>
      <c r="L73" s="155" t="str">
        <f>E73</f>
        <v>和倉　菜桜</v>
      </c>
      <c r="M73" s="120">
        <v>9</v>
      </c>
      <c r="N73" s="120"/>
      <c r="O73" s="155" t="str">
        <f t="shared" si="59"/>
        <v>松本のどか</v>
      </c>
      <c r="P73" s="155" t="str">
        <f t="shared" si="59"/>
        <v>五将</v>
      </c>
      <c r="R73" s="143"/>
      <c r="S73" s="417"/>
      <c r="T73" s="417"/>
      <c r="U73" s="427"/>
      <c r="V73" s="153">
        <v>54</v>
      </c>
      <c r="W73" s="159" t="str">
        <f>VLOOKUP(V73,'マスター (3)'!$B$3:$E$200,3,FALSE)</f>
        <v>髙橋　結花</v>
      </c>
      <c r="X73" s="159" t="str">
        <f>VLOOKUP(V73,'マスター (3)'!$B$3:$E$200,2,FALSE)</f>
        <v>四将</v>
      </c>
      <c r="Y73" s="155" t="str">
        <f t="shared" si="53"/>
        <v>o</v>
      </c>
      <c r="Z73" s="155" t="str">
        <f>IF(V73&lt;S72*10,"エラー",IF(V73&gt;S72*10+9,"エラー","o"))</f>
        <v>o</v>
      </c>
      <c r="AC73" s="155" t="str">
        <f t="shared" ref="AC73:AC76" si="63">X73</f>
        <v>四将</v>
      </c>
      <c r="AD73" s="155" t="str">
        <f>W73</f>
        <v>髙橋　結花</v>
      </c>
      <c r="AE73" s="120">
        <v>4</v>
      </c>
      <c r="AF73" s="120"/>
      <c r="AG73" s="155" t="str">
        <f t="shared" si="60"/>
        <v>高橋　奈那</v>
      </c>
      <c r="AH73" s="155" t="str">
        <f t="shared" si="60"/>
        <v>四将</v>
      </c>
      <c r="AJ73" s="146"/>
      <c r="AK73" s="417"/>
      <c r="AL73" s="417"/>
      <c r="AM73" s="427"/>
      <c r="AN73" s="153">
        <v>53</v>
      </c>
      <c r="AO73" s="159" t="str">
        <f>VLOOKUP(AN73,'マスター (3)'!$B$3:$E$200,3,FALSE)</f>
        <v>吉田浩太朗</v>
      </c>
      <c r="AP73" s="159" t="str">
        <f>VLOOKUP(AN73,'マスター (3)'!$B$3:$E$200,2,FALSE)</f>
        <v>三将</v>
      </c>
      <c r="AQ73" s="155" t="str">
        <f t="shared" si="51"/>
        <v>o</v>
      </c>
      <c r="AR73" s="155" t="str">
        <f>IF(AN73&lt;AK72*10,"エラー",IF(AN73&gt;AK72*10+9,"エラー","o"))</f>
        <v>o</v>
      </c>
      <c r="AU73" s="155" t="str">
        <f t="shared" ref="AU73:AU76" si="64">AP73</f>
        <v>三将</v>
      </c>
      <c r="AV73" s="155" t="str">
        <f>AO73</f>
        <v>吉田浩太朗</v>
      </c>
      <c r="AW73" s="120">
        <v>19</v>
      </c>
      <c r="AX73" s="120"/>
      <c r="AY73" s="155" t="str">
        <f t="shared" si="61"/>
        <v>山口蒼一郎</v>
      </c>
      <c r="AZ73" s="155" t="str">
        <f t="shared" si="61"/>
        <v>三将</v>
      </c>
      <c r="BB73" s="149"/>
      <c r="BD73" s="190" t="str">
        <f>VLOOKUP(BE73,'マスター (3)'!D:E,2,FALSE)</f>
        <v>京都</v>
      </c>
      <c r="BE73" s="168" t="str">
        <f t="shared" ref="BE73:BE132" si="65">IF(M73&gt;0,L73,IF(N73&gt;0,O73,""))</f>
        <v>和倉　菜桜</v>
      </c>
      <c r="BF73" s="155"/>
      <c r="BG73" s="155" t="str">
        <f t="shared" si="54"/>
        <v>髙橋　結花</v>
      </c>
      <c r="BH73" s="155"/>
      <c r="BI73" s="155" t="str">
        <f t="shared" si="55"/>
        <v>吉田浩太朗</v>
      </c>
      <c r="BJ73" s="155"/>
      <c r="BK73">
        <f t="shared" si="56"/>
        <v>2</v>
      </c>
      <c r="BM73" s="155" t="str">
        <f t="shared" si="57"/>
        <v/>
      </c>
      <c r="BN73" s="155" t="e">
        <f>VLOOKUP(BM73,'マスター (3)'!D:E,2,FALSE)</f>
        <v>#N/A</v>
      </c>
      <c r="BO73">
        <f>IF(BM73="",0,_xlfn.XLOOKUP(BM73,'マスター (3)'!$D$3:$D$168,'マスター (3)'!$B$3:$B$168,"",0,1))</f>
        <v>0</v>
      </c>
      <c r="BQ73" s="155" t="str">
        <v/>
      </c>
      <c r="BR73" s="155" t="e">
        <v>#N/A</v>
      </c>
      <c r="BS73" s="155">
        <v>0</v>
      </c>
    </row>
    <row r="74" spans="1:71">
      <c r="A74" s="417"/>
      <c r="B74" s="417"/>
      <c r="C74" s="427"/>
      <c r="D74" s="153">
        <v>201</v>
      </c>
      <c r="E74" s="159" t="str">
        <f>VLOOKUP(D74,'マスター (3)'!$B$3:$E$200,3,FALSE)</f>
        <v>松下　 　雅</v>
      </c>
      <c r="F74" s="159" t="str">
        <f>VLOOKUP(D74,'マスター (3)'!$B$3:$E$200,2,FALSE)</f>
        <v>主将</v>
      </c>
      <c r="G74" s="155" t="str">
        <f t="shared" si="52"/>
        <v>o</v>
      </c>
      <c r="H74" s="155" t="str">
        <f>IF(D74&lt;A72*10,"エラー",IF(D74&gt;A72*10+9,"エラー","o"))</f>
        <v>o</v>
      </c>
      <c r="K74" s="155" t="str">
        <f t="shared" si="62"/>
        <v>主将</v>
      </c>
      <c r="L74" s="155" t="str">
        <f>E74</f>
        <v>松下　 　雅</v>
      </c>
      <c r="M74" s="120"/>
      <c r="N74" s="120">
        <v>11</v>
      </c>
      <c r="O74" s="155" t="str">
        <f t="shared" si="59"/>
        <v>出口　扶歩</v>
      </c>
      <c r="P74" s="155" t="str">
        <f t="shared" si="59"/>
        <v>主将</v>
      </c>
      <c r="R74" s="143"/>
      <c r="S74" s="417"/>
      <c r="T74" s="417"/>
      <c r="U74" s="427"/>
      <c r="V74" s="153">
        <v>52</v>
      </c>
      <c r="W74" s="159" t="str">
        <f>VLOOKUP(V74,'マスター (3)'!$B$3:$E$200,3,FALSE)</f>
        <v>黒﨑　夏海</v>
      </c>
      <c r="X74" s="159" t="str">
        <f>VLOOKUP(V74,'マスター (3)'!$B$3:$E$200,2,FALSE)</f>
        <v>副将</v>
      </c>
      <c r="Y74" s="155" t="str">
        <f t="shared" si="53"/>
        <v>o</v>
      </c>
      <c r="Z74" s="155" t="str">
        <f>IF(V74&lt;S72*10,"エラー",IF(V74&gt;S72*10+9,"エラー","o"))</f>
        <v>o</v>
      </c>
      <c r="AC74" s="155" t="str">
        <f t="shared" si="63"/>
        <v>副将</v>
      </c>
      <c r="AD74" s="155" t="str">
        <f>W74</f>
        <v>黒﨑　夏海</v>
      </c>
      <c r="AE74" s="120"/>
      <c r="AF74" s="120">
        <v>9</v>
      </c>
      <c r="AG74" s="155" t="str">
        <f t="shared" si="60"/>
        <v>出口　扶歩</v>
      </c>
      <c r="AH74" s="155" t="str">
        <f t="shared" si="60"/>
        <v>主将</v>
      </c>
      <c r="AJ74" s="146"/>
      <c r="AK74" s="417"/>
      <c r="AL74" s="417"/>
      <c r="AM74" s="427"/>
      <c r="AN74" s="153">
        <v>52</v>
      </c>
      <c r="AO74" s="159" t="str">
        <f>VLOOKUP(AN74,'マスター (3)'!$B$3:$E$200,3,FALSE)</f>
        <v>黒﨑　夏海</v>
      </c>
      <c r="AP74" s="159" t="str">
        <f>VLOOKUP(AN74,'マスター (3)'!$B$3:$E$200,2,FALSE)</f>
        <v>副将</v>
      </c>
      <c r="AQ74" s="155" t="str">
        <f t="shared" si="51"/>
        <v>o</v>
      </c>
      <c r="AR74" s="155" t="str">
        <f>IF(AN74&lt;AK72*10,"エラー",IF(AN74&gt;AK72*10+9,"エラー","o"))</f>
        <v>o</v>
      </c>
      <c r="AU74" s="155" t="str">
        <f t="shared" si="64"/>
        <v>副将</v>
      </c>
      <c r="AV74" s="155" t="str">
        <f>AO74</f>
        <v>黒﨑　夏海</v>
      </c>
      <c r="AW74" s="120"/>
      <c r="AX74" s="120">
        <v>17</v>
      </c>
      <c r="AY74" s="189" t="str">
        <f t="shared" si="61"/>
        <v>棚野　葵子</v>
      </c>
      <c r="AZ74" s="189" t="str">
        <f t="shared" si="61"/>
        <v>副将</v>
      </c>
      <c r="BB74" s="149"/>
      <c r="BD74" s="188" t="str">
        <f>VLOOKUP(BE74,'マスター (3)'!D:E,2,FALSE)</f>
        <v>奈良</v>
      </c>
      <c r="BE74" s="168" t="str">
        <f t="shared" si="65"/>
        <v>出口　扶歩</v>
      </c>
      <c r="BF74" s="155"/>
      <c r="BG74" s="155" t="str">
        <f t="shared" si="54"/>
        <v>出口　扶歩</v>
      </c>
      <c r="BH74" s="155"/>
      <c r="BI74" s="155" t="str">
        <f t="shared" si="55"/>
        <v>棚野　葵子</v>
      </c>
      <c r="BJ74" s="155"/>
      <c r="BK74">
        <f t="shared" si="56"/>
        <v>3</v>
      </c>
      <c r="BM74" s="155" t="str">
        <f t="shared" si="57"/>
        <v>出口　扶歩</v>
      </c>
      <c r="BN74" s="155" t="str">
        <f>VLOOKUP(BM74,'マスター (3)'!D:E,2,FALSE)</f>
        <v>奈良</v>
      </c>
      <c r="BO74">
        <f>IF(BM74="",0,_xlfn.XLOOKUP(BM74,'マスター (3)'!$D$3:$D$168,'マスター (3)'!$B$3:$B$168,"",0,1))</f>
        <v>221</v>
      </c>
      <c r="BQ74" s="155" t="str">
        <v/>
      </c>
      <c r="BR74" s="155" t="e">
        <v>#N/A</v>
      </c>
      <c r="BS74" s="155">
        <v>0</v>
      </c>
    </row>
    <row r="75" spans="1:71">
      <c r="A75" s="417"/>
      <c r="B75" s="417"/>
      <c r="C75" s="427"/>
      <c r="D75" s="153">
        <v>203</v>
      </c>
      <c r="E75" s="159" t="str">
        <f>VLOOKUP(D75,'マスター (3)'!$B$3:$E$200,3,FALSE)</f>
        <v>山口蒼一郎</v>
      </c>
      <c r="F75" s="159" t="str">
        <f>VLOOKUP(D75,'マスター (3)'!$B$3:$E$200,2,FALSE)</f>
        <v>三将</v>
      </c>
      <c r="G75" s="155" t="str">
        <f t="shared" si="52"/>
        <v>o</v>
      </c>
      <c r="H75" s="155" t="str">
        <f>IF(D75&lt;A72*10,"エラー",IF(D75&gt;A72*10+9,"エラー","o"))</f>
        <v>o</v>
      </c>
      <c r="K75" s="155" t="str">
        <f t="shared" si="62"/>
        <v>三将</v>
      </c>
      <c r="L75" s="155" t="str">
        <f t="shared" ref="L75:L76" si="66">E75</f>
        <v>山口蒼一郎</v>
      </c>
      <c r="M75" s="120">
        <v>4</v>
      </c>
      <c r="N75" s="120"/>
      <c r="O75" s="155" t="str">
        <f t="shared" si="59"/>
        <v>高橋　奈那</v>
      </c>
      <c r="P75" s="155" t="str">
        <f t="shared" si="59"/>
        <v>四将</v>
      </c>
      <c r="R75" s="143"/>
      <c r="S75" s="417"/>
      <c r="T75" s="417"/>
      <c r="U75" s="427"/>
      <c r="V75" s="153">
        <v>57</v>
      </c>
      <c r="W75" s="159" t="str">
        <f>VLOOKUP(V75,'マスター (3)'!$B$3:$E$200,3,FALSE)</f>
        <v>岸上　侑未</v>
      </c>
      <c r="X75" s="159" t="str">
        <f>VLOOKUP(V75,'マスター (3)'!$B$3:$E$200,2,FALSE)</f>
        <v>七将</v>
      </c>
      <c r="Y75" s="155" t="str">
        <f t="shared" si="53"/>
        <v>o</v>
      </c>
      <c r="Z75" s="155" t="str">
        <f>IF(V75&lt;S72*10,"エラー",IF(V75&gt;S72*10+9,"エラー","o"))</f>
        <v>o</v>
      </c>
      <c r="AC75" s="155" t="str">
        <f t="shared" si="63"/>
        <v>七将</v>
      </c>
      <c r="AD75" s="155" t="str">
        <f>W75</f>
        <v>岸上　侑未</v>
      </c>
      <c r="AE75" s="120"/>
      <c r="AF75" s="120">
        <v>7</v>
      </c>
      <c r="AG75" s="155" t="str">
        <f t="shared" si="60"/>
        <v>前川　葵衣</v>
      </c>
      <c r="AH75" s="155" t="str">
        <f t="shared" si="60"/>
        <v>六将</v>
      </c>
      <c r="AJ75" s="146"/>
      <c r="AK75" s="417"/>
      <c r="AL75" s="417"/>
      <c r="AM75" s="427"/>
      <c r="AN75" s="153">
        <v>54</v>
      </c>
      <c r="AO75" s="159" t="str">
        <f>VLOOKUP(AN75,'マスター (3)'!$B$3:$E$200,3,FALSE)</f>
        <v>髙橋　結花</v>
      </c>
      <c r="AP75" s="159" t="str">
        <f>VLOOKUP(AN75,'マスター (3)'!$B$3:$E$200,2,FALSE)</f>
        <v>四将</v>
      </c>
      <c r="AQ75" s="155" t="str">
        <f t="shared" si="51"/>
        <v>o</v>
      </c>
      <c r="AR75" s="155" t="str">
        <f>IF(AN75&lt;AK72*10,"エラー",IF(AN75&gt;AK72*10+9,"エラー","o"))</f>
        <v>o</v>
      </c>
      <c r="AU75" s="155" t="str">
        <f t="shared" si="64"/>
        <v>四将</v>
      </c>
      <c r="AV75" s="155" t="str">
        <f>AO75</f>
        <v>髙橋　結花</v>
      </c>
      <c r="AW75" s="120">
        <v>14</v>
      </c>
      <c r="AX75" s="120"/>
      <c r="AY75" s="155" t="str">
        <f t="shared" si="61"/>
        <v>明城　沙紀</v>
      </c>
      <c r="AZ75" s="155" t="str">
        <f t="shared" si="61"/>
        <v>五将</v>
      </c>
      <c r="BB75" s="149"/>
      <c r="BD75" s="188" t="str">
        <f>VLOOKUP(BE75,'マスター (3)'!D:E,2,FALSE)</f>
        <v>京都</v>
      </c>
      <c r="BE75" s="168" t="str">
        <f t="shared" si="65"/>
        <v>山口蒼一郎</v>
      </c>
      <c r="BF75" s="155"/>
      <c r="BG75" s="155" t="str">
        <f t="shared" si="54"/>
        <v>前川　葵衣</v>
      </c>
      <c r="BH75" s="155"/>
      <c r="BI75" s="155" t="str">
        <f t="shared" si="55"/>
        <v>髙橋　結花</v>
      </c>
      <c r="BJ75" s="155"/>
      <c r="BK75">
        <f t="shared" si="56"/>
        <v>1</v>
      </c>
      <c r="BM75" s="155" t="str">
        <f t="shared" si="57"/>
        <v/>
      </c>
      <c r="BN75" s="155" t="e">
        <f>VLOOKUP(BM75,'マスター (3)'!D:E,2,FALSE)</f>
        <v>#N/A</v>
      </c>
      <c r="BO75">
        <f>IF(BM75="",0,_xlfn.XLOOKUP(BM75,'マスター (3)'!$D$3:$D$168,'マスター (3)'!$B$3:$B$168,"",0,1))</f>
        <v>0</v>
      </c>
      <c r="BQ75" s="155" t="str">
        <v/>
      </c>
      <c r="BR75" s="155" t="e">
        <v>#N/A</v>
      </c>
      <c r="BS75" s="155">
        <v>0</v>
      </c>
    </row>
    <row r="76" spans="1:71">
      <c r="A76" s="417"/>
      <c r="B76" s="417"/>
      <c r="C76" s="427"/>
      <c r="D76" s="153">
        <v>206</v>
      </c>
      <c r="E76" s="159" t="str">
        <f>VLOOKUP(D76,'マスター (3)'!$B$3:$E$200,3,FALSE)</f>
        <v>坂井　心優</v>
      </c>
      <c r="F76" s="159" t="str">
        <f>VLOOKUP(D76,'マスター (3)'!$B$3:$E$200,2,FALSE)</f>
        <v>六将</v>
      </c>
      <c r="G76" s="155" t="str">
        <f t="shared" si="52"/>
        <v>o</v>
      </c>
      <c r="H76" s="155" t="str">
        <f>IF(D76&lt;A72*10,"エラー",IF(D76&gt;A72*10+9,"エラー","o"))</f>
        <v>o</v>
      </c>
      <c r="K76" s="155" t="str">
        <f t="shared" si="62"/>
        <v>六将</v>
      </c>
      <c r="L76" s="155" t="str">
        <f t="shared" si="66"/>
        <v>坂井　心優</v>
      </c>
      <c r="M76" s="120">
        <v>3</v>
      </c>
      <c r="N76" s="120"/>
      <c r="O76" s="155" t="str">
        <f t="shared" si="59"/>
        <v>森田　 　麗</v>
      </c>
      <c r="P76" s="155" t="str">
        <f t="shared" si="59"/>
        <v>副将</v>
      </c>
      <c r="R76" s="143"/>
      <c r="S76" s="417"/>
      <c r="T76" s="417"/>
      <c r="U76" s="427"/>
      <c r="V76" s="153">
        <v>53</v>
      </c>
      <c r="W76" s="159" t="str">
        <f>VLOOKUP(V76,'マスター (3)'!$B$3:$E$200,3,FALSE)</f>
        <v>吉田浩太朗</v>
      </c>
      <c r="X76" s="159" t="str">
        <f>VLOOKUP(V76,'マスター (3)'!$B$3:$E$200,2,FALSE)</f>
        <v>三将</v>
      </c>
      <c r="Y76" s="155" t="str">
        <f t="shared" si="53"/>
        <v>o</v>
      </c>
      <c r="Z76" s="155" t="str">
        <f>IF(V76&lt;S72*10,"エラー",IF(V76&gt;S72*10+9,"エラー","o"))</f>
        <v>o</v>
      </c>
      <c r="AC76" s="155" t="str">
        <f t="shared" si="63"/>
        <v>三将</v>
      </c>
      <c r="AD76" s="155" t="str">
        <f>W76</f>
        <v>吉田浩太朗</v>
      </c>
      <c r="AE76" s="120"/>
      <c r="AF76" s="120">
        <v>2</v>
      </c>
      <c r="AG76" s="155" t="str">
        <f t="shared" si="60"/>
        <v>林　　 悠乃</v>
      </c>
      <c r="AH76" s="155" t="str">
        <f t="shared" si="60"/>
        <v>三将</v>
      </c>
      <c r="AJ76" s="146"/>
      <c r="AK76" s="417"/>
      <c r="AL76" s="417"/>
      <c r="AM76" s="427"/>
      <c r="AN76" s="153">
        <v>51</v>
      </c>
      <c r="AO76" s="159" t="str">
        <f>VLOOKUP(AN76,'マスター (3)'!$B$3:$E$200,3,FALSE)</f>
        <v>倉井　舞音</v>
      </c>
      <c r="AP76" s="159" t="str">
        <f>VLOOKUP(AN76,'マスター (3)'!$B$3:$E$200,2,FALSE)</f>
        <v>主将</v>
      </c>
      <c r="AQ76" s="155" t="str">
        <f t="shared" si="51"/>
        <v>o</v>
      </c>
      <c r="AR76" s="155" t="str">
        <f>IF(AN76&lt;AK72*10,"エラー",IF(AN76&gt;AK72*10+9,"エラー","o"))</f>
        <v>o</v>
      </c>
      <c r="AU76" s="189" t="str">
        <f t="shared" si="64"/>
        <v>主将</v>
      </c>
      <c r="AV76" s="189" t="str">
        <f>AO76</f>
        <v>倉井　舞音</v>
      </c>
      <c r="AW76" s="120"/>
      <c r="AX76" s="120">
        <v>12</v>
      </c>
      <c r="AY76" s="155" t="str">
        <f t="shared" si="61"/>
        <v>松下　 　雅</v>
      </c>
      <c r="AZ76" s="155" t="str">
        <f t="shared" si="61"/>
        <v>主将</v>
      </c>
      <c r="BB76" s="149"/>
      <c r="BD76" s="188" t="str">
        <f>VLOOKUP(BE76,'マスター (3)'!D:E,2,FALSE)</f>
        <v>京都</v>
      </c>
      <c r="BE76" s="168" t="str">
        <f t="shared" si="65"/>
        <v>坂井　心優</v>
      </c>
      <c r="BF76" s="155"/>
      <c r="BG76" s="155" t="str">
        <f t="shared" si="54"/>
        <v>林　　 悠乃</v>
      </c>
      <c r="BH76" s="155"/>
      <c r="BI76" s="155" t="str">
        <f t="shared" si="55"/>
        <v>松下　 　雅</v>
      </c>
      <c r="BJ76" s="155"/>
      <c r="BK76">
        <f t="shared" si="56"/>
        <v>2</v>
      </c>
      <c r="BM76" s="155" t="str">
        <f t="shared" si="57"/>
        <v/>
      </c>
      <c r="BN76" s="155" t="e">
        <f>VLOOKUP(BM76,'マスター (3)'!D:E,2,FALSE)</f>
        <v>#N/A</v>
      </c>
      <c r="BO76">
        <f>IF(BM76="",0,_xlfn.XLOOKUP(BM76,'マスター (3)'!$D$3:$D$168,'マスター (3)'!$B$3:$B$168,"",0,1))</f>
        <v>0</v>
      </c>
      <c r="BQ76" s="155" t="str">
        <v/>
      </c>
      <c r="BR76" s="155" t="e">
        <v>#N/A</v>
      </c>
      <c r="BS76" s="155">
        <v>0</v>
      </c>
    </row>
    <row r="77" spans="1:71">
      <c r="A77" s="417">
        <f>VLOOKUP(C77,'マスター (3)'!$K:$M,2,FALSE)</f>
        <v>22</v>
      </c>
      <c r="B77" s="417" t="str">
        <f>VLOOKUP(C77,'マスター (3)'!$K:$M,3,FALSE)</f>
        <v>奈良</v>
      </c>
      <c r="C77" s="420" t="s">
        <v>503</v>
      </c>
      <c r="D77" s="153">
        <v>223</v>
      </c>
      <c r="E77" s="155" t="str">
        <f>VLOOKUP(D77,'マスター (3)'!$B$3:$E$200,3,FALSE)</f>
        <v>林　　 悠乃</v>
      </c>
      <c r="F77" s="155" t="str">
        <f>VLOOKUP(D77,'マスター (3)'!$B$3:$E$200,2,FALSE)</f>
        <v>三将</v>
      </c>
      <c r="G77" s="155" t="str">
        <f t="shared" si="52"/>
        <v>o</v>
      </c>
      <c r="H77" s="155" t="str">
        <f>IF(D77&lt;A77*10,"エラー",IF(D77&gt;A77*10+9,"エラー","o"))</f>
        <v>o</v>
      </c>
      <c r="R77" s="143"/>
      <c r="S77" s="417">
        <f>VLOOKUP(U77,'マスター (3)'!$K:$M,2,FALSE)</f>
        <v>22</v>
      </c>
      <c r="T77" s="417" t="str">
        <f>VLOOKUP(U77,'マスター (3)'!$K:$M,3,FALSE)</f>
        <v>奈良</v>
      </c>
      <c r="U77" s="420" t="s">
        <v>503</v>
      </c>
      <c r="V77" s="153">
        <v>222</v>
      </c>
      <c r="W77" s="155" t="str">
        <f>VLOOKUP(V77,'マスター (3)'!$B$3:$E$200,3,FALSE)</f>
        <v>森田　 　麗</v>
      </c>
      <c r="X77" s="155" t="str">
        <f>VLOOKUP(V77,'マスター (3)'!$B$3:$E$200,2,FALSE)</f>
        <v>副将</v>
      </c>
      <c r="Y77" s="155" t="str">
        <f t="shared" si="53"/>
        <v>o</v>
      </c>
      <c r="Z77" s="155" t="str">
        <f>IF(V77&lt;S77*10,"エラー",IF(V77&gt;S77*10+9,"エラー","o"))</f>
        <v>o</v>
      </c>
      <c r="AJ77" s="146"/>
      <c r="AK77" s="417">
        <f>VLOOKUP(AM77,'マスター (3)'!$K:$M,2,FALSE)</f>
        <v>20</v>
      </c>
      <c r="AL77" s="417" t="str">
        <f>VLOOKUP(AM77,'マスター (3)'!$K:$M,3,FALSE)</f>
        <v>京都</v>
      </c>
      <c r="AM77" s="420" t="s">
        <v>502</v>
      </c>
      <c r="AN77" s="153">
        <v>206</v>
      </c>
      <c r="AO77" s="155" t="str">
        <f>VLOOKUP(AN77,'マスター (3)'!$B$3:$E$200,3,FALSE)</f>
        <v>坂井　心優</v>
      </c>
      <c r="AP77" s="155" t="str">
        <f>VLOOKUP(AN77,'マスター (3)'!$B$3:$E$200,2,FALSE)</f>
        <v>六将</v>
      </c>
      <c r="AQ77" s="155" t="str">
        <f t="shared" si="51"/>
        <v>o</v>
      </c>
      <c r="AR77" s="155" t="str">
        <f>IF(AN77&lt;AK77*10,"エラー",IF(AN77&gt;AK77*10+9,"エラー","o"))</f>
        <v>o</v>
      </c>
      <c r="BB77" s="149"/>
      <c r="BD77" s="188" t="e">
        <f>VLOOKUP(BE77,'マスター (3)'!D:E,2,FALSE)</f>
        <v>#N/A</v>
      </c>
      <c r="BE77" s="168" t="str">
        <f t="shared" si="65"/>
        <v/>
      </c>
      <c r="BF77" s="155"/>
      <c r="BG77" s="155" t="str">
        <f t="shared" si="54"/>
        <v/>
      </c>
      <c r="BH77" s="155"/>
      <c r="BI77" s="155" t="str">
        <f t="shared" si="55"/>
        <v/>
      </c>
      <c r="BJ77" s="155"/>
      <c r="BK77">
        <f t="shared" si="56"/>
        <v>6291264</v>
      </c>
      <c r="BM77" s="155" t="str">
        <f t="shared" si="57"/>
        <v/>
      </c>
      <c r="BN77" s="155" t="e">
        <f>VLOOKUP(BM77,'マスター (3)'!D:E,2,FALSE)</f>
        <v>#N/A</v>
      </c>
      <c r="BO77">
        <f>IF(BM77="",0,_xlfn.XLOOKUP(BM77,'マスター (3)'!$D$3:$D$168,'マスター (3)'!$B$3:$B$168,"",0,1))</f>
        <v>0</v>
      </c>
      <c r="BQ77" s="155" t="str">
        <v/>
      </c>
      <c r="BR77" s="155" t="e">
        <v>#N/A</v>
      </c>
      <c r="BS77" s="155">
        <v>0</v>
      </c>
    </row>
    <row r="78" spans="1:71">
      <c r="A78" s="417"/>
      <c r="B78" s="417"/>
      <c r="C78" s="420"/>
      <c r="D78" s="153">
        <v>225</v>
      </c>
      <c r="E78" s="155" t="str">
        <f>VLOOKUP(D78,'マスター (3)'!$B$3:$E$200,3,FALSE)</f>
        <v>松本のどか</v>
      </c>
      <c r="F78" s="155" t="str">
        <f>VLOOKUP(D78,'マスター (3)'!$B$3:$E$200,2,FALSE)</f>
        <v>五将</v>
      </c>
      <c r="G78" s="155" t="str">
        <f t="shared" si="52"/>
        <v>o</v>
      </c>
      <c r="H78" s="155" t="str">
        <f>IF(D78&lt;A77*10,"エラー",IF(D78&gt;A77*10+9,"エラー","o"))</f>
        <v>o</v>
      </c>
      <c r="R78" s="143"/>
      <c r="S78" s="417"/>
      <c r="T78" s="417"/>
      <c r="U78" s="420"/>
      <c r="V78" s="153">
        <v>224</v>
      </c>
      <c r="W78" s="155" t="str">
        <f>VLOOKUP(V78,'マスター (3)'!$B$3:$E$200,3,FALSE)</f>
        <v>高橋　奈那</v>
      </c>
      <c r="X78" s="155" t="str">
        <f>VLOOKUP(V78,'マスター (3)'!$B$3:$E$200,2,FALSE)</f>
        <v>四将</v>
      </c>
      <c r="Y78" s="155" t="str">
        <f t="shared" si="53"/>
        <v>o</v>
      </c>
      <c r="Z78" s="155" t="str">
        <f>IF(V78&lt;S77*10,"エラー",IF(V78&gt;S77*10+9,"エラー","o"))</f>
        <v>o</v>
      </c>
      <c r="AJ78" s="146"/>
      <c r="AK78" s="417"/>
      <c r="AL78" s="417"/>
      <c r="AM78" s="420"/>
      <c r="AN78" s="153">
        <v>203</v>
      </c>
      <c r="AO78" s="155" t="str">
        <f>VLOOKUP(AN78,'マスター (3)'!$B$3:$E$200,3,FALSE)</f>
        <v>山口蒼一郎</v>
      </c>
      <c r="AP78" s="155" t="str">
        <f>VLOOKUP(AN78,'マスター (3)'!$B$3:$E$200,2,FALSE)</f>
        <v>三将</v>
      </c>
      <c r="AQ78" s="155" t="str">
        <f t="shared" si="51"/>
        <v>o</v>
      </c>
      <c r="AR78" s="155" t="str">
        <f>IF(AN78&lt;AK77*10,"エラー",IF(AN78&gt;AK77*10+9,"エラー","o"))</f>
        <v>o</v>
      </c>
      <c r="BB78" s="149"/>
      <c r="BD78" s="188" t="e">
        <f>VLOOKUP(BE78,'マスター (3)'!D:E,2,FALSE)</f>
        <v>#N/A</v>
      </c>
      <c r="BE78" s="168" t="str">
        <f t="shared" si="65"/>
        <v/>
      </c>
      <c r="BF78" s="155"/>
      <c r="BG78" s="155" t="str">
        <f t="shared" si="54"/>
        <v/>
      </c>
      <c r="BH78" s="155"/>
      <c r="BI78" s="155" t="str">
        <f t="shared" si="55"/>
        <v/>
      </c>
      <c r="BJ78" s="155"/>
      <c r="BK78">
        <f t="shared" si="56"/>
        <v>6291264</v>
      </c>
      <c r="BM78" s="155" t="str">
        <f t="shared" si="57"/>
        <v/>
      </c>
      <c r="BN78" s="155" t="e">
        <f>VLOOKUP(BM78,'マスター (3)'!D:E,2,FALSE)</f>
        <v>#N/A</v>
      </c>
      <c r="BO78">
        <f>IF(BM78="",0,_xlfn.XLOOKUP(BM78,'マスター (3)'!$D$3:$D$168,'マスター (3)'!$B$3:$B$168,"",0,1))</f>
        <v>0</v>
      </c>
      <c r="BQ78" s="155" t="str">
        <v/>
      </c>
      <c r="BR78" s="155" t="e">
        <v>#N/A</v>
      </c>
      <c r="BS78" s="155">
        <v>0</v>
      </c>
    </row>
    <row r="79" spans="1:71">
      <c r="A79" s="417"/>
      <c r="B79" s="417"/>
      <c r="C79" s="420"/>
      <c r="D79" s="153">
        <v>221</v>
      </c>
      <c r="E79" s="155" t="str">
        <f>VLOOKUP(D79,'マスター (3)'!$B$3:$E$200,3,FALSE)</f>
        <v>出口　扶歩</v>
      </c>
      <c r="F79" s="155" t="str">
        <f>VLOOKUP(D79,'マスター (3)'!$B$3:$E$200,2,FALSE)</f>
        <v>主将</v>
      </c>
      <c r="G79" s="155" t="str">
        <f t="shared" si="52"/>
        <v>o</v>
      </c>
      <c r="H79" s="155" t="str">
        <f>IF(D79&lt;A77*10,"エラー",IF(D79&gt;A77*10+9,"エラー","o"))</f>
        <v>o</v>
      </c>
      <c r="R79" s="143"/>
      <c r="S79" s="417"/>
      <c r="T79" s="417"/>
      <c r="U79" s="420"/>
      <c r="V79" s="153">
        <v>221</v>
      </c>
      <c r="W79" s="155" t="str">
        <f>VLOOKUP(V79,'マスター (3)'!$B$3:$E$200,3,FALSE)</f>
        <v>出口　扶歩</v>
      </c>
      <c r="X79" s="155" t="str">
        <f>VLOOKUP(V79,'マスター (3)'!$B$3:$E$200,2,FALSE)</f>
        <v>主将</v>
      </c>
      <c r="Y79" s="155" t="str">
        <f t="shared" si="53"/>
        <v>o</v>
      </c>
      <c r="Z79" s="155" t="str">
        <f>IF(V79&lt;S77*10,"エラー",IF(V79&gt;S77*10+9,"エラー","o"))</f>
        <v>o</v>
      </c>
      <c r="AJ79" s="146"/>
      <c r="AK79" s="417"/>
      <c r="AL79" s="417"/>
      <c r="AM79" s="420"/>
      <c r="AN79" s="153">
        <v>202</v>
      </c>
      <c r="AO79" s="155" t="str">
        <f>VLOOKUP(AN79,'マスター (3)'!$B$3:$E$200,3,FALSE)</f>
        <v>棚野　葵子</v>
      </c>
      <c r="AP79" s="155" t="str">
        <f>VLOOKUP(AN79,'マスター (3)'!$B$3:$E$200,2,FALSE)</f>
        <v>副将</v>
      </c>
      <c r="AQ79" s="155" t="str">
        <f t="shared" si="51"/>
        <v>o</v>
      </c>
      <c r="AR79" s="155" t="str">
        <f>IF(AN79&lt;AK77*10,"エラー",IF(AN79&gt;AK77*10+9,"エラー","o"))</f>
        <v>o</v>
      </c>
      <c r="BB79" s="149"/>
      <c r="BD79" s="188" t="e">
        <f>VLOOKUP(BE79,'マスター (3)'!D:E,2,FALSE)</f>
        <v>#N/A</v>
      </c>
      <c r="BE79" s="168" t="str">
        <f t="shared" si="65"/>
        <v/>
      </c>
      <c r="BF79" s="155"/>
      <c r="BG79" s="155" t="str">
        <f t="shared" si="54"/>
        <v/>
      </c>
      <c r="BH79" s="155"/>
      <c r="BI79" s="155" t="str">
        <f t="shared" si="55"/>
        <v/>
      </c>
      <c r="BJ79" s="155"/>
      <c r="BK79">
        <f t="shared" si="56"/>
        <v>6291264</v>
      </c>
      <c r="BM79" s="155" t="str">
        <f t="shared" si="57"/>
        <v/>
      </c>
      <c r="BN79" s="155" t="e">
        <f>VLOOKUP(BM79,'マスター (3)'!D:E,2,FALSE)</f>
        <v>#N/A</v>
      </c>
      <c r="BO79">
        <f>IF(BM79="",0,_xlfn.XLOOKUP(BM79,'マスター (3)'!$D$3:$D$168,'マスター (3)'!$B$3:$B$168,"",0,1))</f>
        <v>0</v>
      </c>
      <c r="BQ79" s="155" t="str">
        <v/>
      </c>
      <c r="BR79" s="155" t="e">
        <v>#N/A</v>
      </c>
      <c r="BS79" s="155">
        <v>0</v>
      </c>
    </row>
    <row r="80" spans="1:71">
      <c r="A80" s="417"/>
      <c r="B80" s="417"/>
      <c r="C80" s="420"/>
      <c r="D80" s="153">
        <v>224</v>
      </c>
      <c r="E80" s="155" t="str">
        <f>VLOOKUP(D80,'マスター (3)'!$B$3:$E$200,3,FALSE)</f>
        <v>高橋　奈那</v>
      </c>
      <c r="F80" s="155" t="str">
        <f>VLOOKUP(D80,'マスター (3)'!$B$3:$E$200,2,FALSE)</f>
        <v>四将</v>
      </c>
      <c r="G80" s="155" t="str">
        <f t="shared" si="52"/>
        <v>o</v>
      </c>
      <c r="H80" s="155" t="str">
        <f>IF(D80&lt;A77*10,"エラー",IF(D80&gt;A77*10+9,"エラー","o"))</f>
        <v>o</v>
      </c>
      <c r="R80" s="143"/>
      <c r="S80" s="417"/>
      <c r="T80" s="417"/>
      <c r="U80" s="420"/>
      <c r="V80" s="153">
        <v>226</v>
      </c>
      <c r="W80" s="155" t="str">
        <f>VLOOKUP(V80,'マスター (3)'!$B$3:$E$200,3,FALSE)</f>
        <v>前川　葵衣</v>
      </c>
      <c r="X80" s="155" t="str">
        <f>VLOOKUP(V80,'マスター (3)'!$B$3:$E$200,2,FALSE)</f>
        <v>六将</v>
      </c>
      <c r="Y80" s="155" t="str">
        <f t="shared" si="53"/>
        <v>o</v>
      </c>
      <c r="Z80" s="155" t="str">
        <f>IF(V80&lt;S77*10,"エラー",IF(V80&gt;S77*10+9,"エラー","o"))</f>
        <v>o</v>
      </c>
      <c r="AJ80" s="146"/>
      <c r="AK80" s="417"/>
      <c r="AL80" s="417"/>
      <c r="AM80" s="420"/>
      <c r="AN80" s="153">
        <v>205</v>
      </c>
      <c r="AO80" s="155" t="str">
        <f>VLOOKUP(AN80,'マスター (3)'!$B$3:$E$200,3,FALSE)</f>
        <v>明城　沙紀</v>
      </c>
      <c r="AP80" s="155" t="str">
        <f>VLOOKUP(AN80,'マスター (3)'!$B$3:$E$200,2,FALSE)</f>
        <v>五将</v>
      </c>
      <c r="AQ80" s="155" t="str">
        <f t="shared" si="51"/>
        <v>o</v>
      </c>
      <c r="AR80" s="155" t="str">
        <f>IF(AN80&lt;AK77*10,"エラー",IF(AN80&gt;AK77*10+9,"エラー","o"))</f>
        <v>o</v>
      </c>
      <c r="BB80" s="149"/>
      <c r="BD80" s="188" t="e">
        <f>VLOOKUP(BE80,'マスター (3)'!D:E,2,FALSE)</f>
        <v>#N/A</v>
      </c>
      <c r="BE80" s="168" t="str">
        <f t="shared" si="65"/>
        <v/>
      </c>
      <c r="BF80" s="155"/>
      <c r="BG80" s="155" t="str">
        <f t="shared" si="54"/>
        <v/>
      </c>
      <c r="BH80" s="155"/>
      <c r="BI80" s="155" t="str">
        <f t="shared" si="55"/>
        <v/>
      </c>
      <c r="BJ80" s="155"/>
      <c r="BK80">
        <f t="shared" si="56"/>
        <v>6291264</v>
      </c>
      <c r="BM80" s="155" t="str">
        <f t="shared" si="57"/>
        <v/>
      </c>
      <c r="BN80" s="155" t="e">
        <f>VLOOKUP(BM80,'マスター (3)'!D:E,2,FALSE)</f>
        <v>#N/A</v>
      </c>
      <c r="BO80">
        <f>IF(BM80="",0,_xlfn.XLOOKUP(BM80,'マスター (3)'!$D$3:$D$168,'マスター (3)'!$B$3:$B$168,"",0,1))</f>
        <v>0</v>
      </c>
      <c r="BQ80" s="155" t="str">
        <v/>
      </c>
      <c r="BR80" s="155" t="e">
        <v>#N/A</v>
      </c>
      <c r="BS80" s="155">
        <v>0</v>
      </c>
    </row>
    <row r="81" spans="1:71" ht="19" thickBot="1">
      <c r="A81" s="417"/>
      <c r="B81" s="417"/>
      <c r="C81" s="421"/>
      <c r="D81" s="153">
        <v>222</v>
      </c>
      <c r="E81" s="155" t="str">
        <f>VLOOKUP(D81,'マスター (3)'!$B$3:$E$200,3,FALSE)</f>
        <v>森田　 　麗</v>
      </c>
      <c r="F81" s="155" t="str">
        <f>VLOOKUP(D81,'マスター (3)'!$B$3:$E$200,2,FALSE)</f>
        <v>副将</v>
      </c>
      <c r="G81" s="155" t="str">
        <f t="shared" si="52"/>
        <v>o</v>
      </c>
      <c r="H81" s="155" t="str">
        <f>IF(D81&lt;A77*10,"エラー",IF(D81&gt;A77*10+9,"エラー","o"))</f>
        <v>o</v>
      </c>
      <c r="K81" t="str">
        <f>B82</f>
        <v>埼玉</v>
      </c>
      <c r="O81" t="str">
        <f>B87</f>
        <v>北海道</v>
      </c>
      <c r="R81" s="143"/>
      <c r="S81" s="417"/>
      <c r="T81" s="417"/>
      <c r="U81" s="421"/>
      <c r="V81" s="153">
        <v>223</v>
      </c>
      <c r="W81" s="155" t="str">
        <f>VLOOKUP(V81,'マスター (3)'!$B$3:$E$200,3,FALSE)</f>
        <v>林　　 悠乃</v>
      </c>
      <c r="X81" s="155" t="str">
        <f>VLOOKUP(V81,'マスター (3)'!$B$3:$E$200,2,FALSE)</f>
        <v>三将</v>
      </c>
      <c r="Y81" s="155" t="str">
        <f t="shared" si="53"/>
        <v>o</v>
      </c>
      <c r="Z81" s="155" t="str">
        <f>IF(V81&lt;S77*10,"エラー",IF(V81&gt;S77*10+9,"エラー","o"))</f>
        <v>o</v>
      </c>
      <c r="AC81" t="str">
        <f>T82</f>
        <v>埼玉</v>
      </c>
      <c r="AG81" t="str">
        <f>T87</f>
        <v>岩手</v>
      </c>
      <c r="AJ81" s="146"/>
      <c r="AK81" s="417"/>
      <c r="AL81" s="417"/>
      <c r="AM81" s="421"/>
      <c r="AN81" s="153">
        <v>201</v>
      </c>
      <c r="AO81" s="155" t="str">
        <f>VLOOKUP(AN81,'マスター (3)'!$B$3:$E$200,3,FALSE)</f>
        <v>松下　 　雅</v>
      </c>
      <c r="AP81" s="155" t="str">
        <f>VLOOKUP(AN81,'マスター (3)'!$B$3:$E$200,2,FALSE)</f>
        <v>主将</v>
      </c>
      <c r="AQ81" s="155" t="str">
        <f t="shared" si="51"/>
        <v>o</v>
      </c>
      <c r="AR81" s="155" t="str">
        <f>IF(AN81&lt;AK77*10,"エラー",IF(AN81&gt;AK77*10+9,"エラー","o"))</f>
        <v>o</v>
      </c>
      <c r="AU81" t="str">
        <f>AL82</f>
        <v>北海道</v>
      </c>
      <c r="AY81" t="str">
        <f>AL87</f>
        <v>岩手</v>
      </c>
      <c r="BB81" s="149"/>
      <c r="BD81" s="188" t="e">
        <f>VLOOKUP(BE81,'マスター (3)'!D:E,2,FALSE)</f>
        <v>#N/A</v>
      </c>
      <c r="BE81" s="168" t="str">
        <f t="shared" si="65"/>
        <v/>
      </c>
      <c r="BF81" s="155"/>
      <c r="BG81" s="155" t="str">
        <f t="shared" si="54"/>
        <v/>
      </c>
      <c r="BH81" s="155"/>
      <c r="BI81" s="155" t="str">
        <f t="shared" si="55"/>
        <v/>
      </c>
      <c r="BJ81" s="155"/>
      <c r="BK81">
        <f t="shared" si="56"/>
        <v>6291264</v>
      </c>
      <c r="BM81" s="155" t="str">
        <f t="shared" si="57"/>
        <v/>
      </c>
      <c r="BN81" s="155" t="e">
        <f>VLOOKUP(BM81,'マスター (3)'!D:E,2,FALSE)</f>
        <v>#N/A</v>
      </c>
      <c r="BO81">
        <f>IF(BM81="",0,_xlfn.XLOOKUP(BM81,'マスター (3)'!$D$3:$D$168,'マスター (3)'!$B$3:$B$168,"",0,1))</f>
        <v>0</v>
      </c>
      <c r="BQ81" s="155" t="str">
        <v/>
      </c>
      <c r="BR81" s="155" t="e">
        <v>#N/A</v>
      </c>
      <c r="BS81" s="155">
        <v>0</v>
      </c>
    </row>
    <row r="82" spans="1:71">
      <c r="A82" s="417">
        <f>VLOOKUP(C82,'マスター (3)'!$K:$M,2,FALSE)</f>
        <v>7</v>
      </c>
      <c r="B82" s="417" t="str">
        <f>VLOOKUP(C82,'マスター (3)'!$K:$M,3,FALSE)</f>
        <v>埼玉</v>
      </c>
      <c r="C82" s="428" t="s">
        <v>373</v>
      </c>
      <c r="D82" s="153">
        <v>75</v>
      </c>
      <c r="E82" s="160" t="str">
        <f>VLOOKUP(D82,'マスター (3)'!$B$3:$E$200,3,FALSE)</f>
        <v>吉澤　知花</v>
      </c>
      <c r="F82" s="160" t="str">
        <f>VLOOKUP(D82,'マスター (3)'!$B$3:$E$200,2,FALSE)</f>
        <v>五将</v>
      </c>
      <c r="G82" s="155" t="str">
        <f t="shared" si="52"/>
        <v>o</v>
      </c>
      <c r="H82" s="155" t="str">
        <f>IF(D82&lt;A82*10,"エラー",IF(D82&gt;A82*10+9,"エラー","o"))</f>
        <v>o</v>
      </c>
      <c r="K82" s="155" t="str">
        <f>F82</f>
        <v>五将</v>
      </c>
      <c r="L82" s="155" t="str">
        <f>E82</f>
        <v>吉澤　知花</v>
      </c>
      <c r="M82" s="120">
        <v>4</v>
      </c>
      <c r="N82" s="120"/>
      <c r="O82" s="155" t="str">
        <f t="shared" ref="O82:P86" si="67">E87</f>
        <v>安部　紗英</v>
      </c>
      <c r="P82" s="155" t="str">
        <f t="shared" si="67"/>
        <v>六将</v>
      </c>
      <c r="R82" s="143"/>
      <c r="S82" s="417">
        <f>VLOOKUP(U82,'マスター (3)'!$K:$M,2,FALSE)</f>
        <v>7</v>
      </c>
      <c r="T82" s="417" t="str">
        <f>VLOOKUP(U82,'マスター (3)'!$K:$M,3,FALSE)</f>
        <v>埼玉</v>
      </c>
      <c r="U82" s="428" t="s">
        <v>373</v>
      </c>
      <c r="V82" s="153">
        <v>74</v>
      </c>
      <c r="W82" s="160" t="str">
        <f>VLOOKUP(V82,'マスター (3)'!$B$3:$E$200,3,FALSE)</f>
        <v>野村　紗椰</v>
      </c>
      <c r="X82" s="160" t="str">
        <f>VLOOKUP(V82,'マスター (3)'!$B$3:$E$200,2,FALSE)</f>
        <v>四将</v>
      </c>
      <c r="Y82" s="155" t="str">
        <f t="shared" si="53"/>
        <v>o</v>
      </c>
      <c r="Z82" s="155" t="str">
        <f>IF(V82&lt;S82*10,"エラー",IF(V82&gt;S82*10+9,"エラー","o"))</f>
        <v>o</v>
      </c>
      <c r="AC82" s="155" t="str">
        <f>X82</f>
        <v>四将</v>
      </c>
      <c r="AD82" s="155" t="str">
        <f>W82</f>
        <v>野村　紗椰</v>
      </c>
      <c r="AE82" s="120">
        <v>7</v>
      </c>
      <c r="AF82" s="120"/>
      <c r="AG82" s="155" t="str">
        <f t="shared" ref="AG82:AH86" si="68">W87</f>
        <v>関谷　有優</v>
      </c>
      <c r="AH82" s="155" t="str">
        <f t="shared" si="68"/>
        <v>主将</v>
      </c>
      <c r="AJ82" s="146"/>
      <c r="AK82" s="417">
        <f>VLOOKUP(AM82,'マスター (3)'!$K:$M,2,FALSE)</f>
        <v>1</v>
      </c>
      <c r="AL82" s="417" t="str">
        <f>VLOOKUP(AM82,'マスター (3)'!$K:$M,3,FALSE)</f>
        <v>北海道</v>
      </c>
      <c r="AM82" s="428" t="s">
        <v>376</v>
      </c>
      <c r="AN82" s="153">
        <v>13</v>
      </c>
      <c r="AO82" s="160" t="str">
        <f>VLOOKUP(AN82,'マスター (3)'!$B$3:$E$200,3,FALSE)</f>
        <v>清原由妃乃</v>
      </c>
      <c r="AP82" s="160" t="str">
        <f>VLOOKUP(AN82,'マスター (3)'!$B$3:$E$200,2,FALSE)</f>
        <v>三将</v>
      </c>
      <c r="AQ82" s="155" t="str">
        <f t="shared" si="51"/>
        <v>o</v>
      </c>
      <c r="AR82" s="155" t="str">
        <f>IF(AN82&lt;AK82*10,"エラー",IF(AN82&gt;AK82*10+9,"エラー","o"))</f>
        <v>o</v>
      </c>
      <c r="AU82" s="155" t="str">
        <f>AP82</f>
        <v>三将</v>
      </c>
      <c r="AV82" s="155" t="str">
        <f>AO82</f>
        <v>清原由妃乃</v>
      </c>
      <c r="AW82" s="120"/>
      <c r="AX82" s="120">
        <v>10</v>
      </c>
      <c r="AY82" s="155" t="str">
        <f t="shared" ref="AY82:AZ86" si="69">AO87</f>
        <v>中机　采音</v>
      </c>
      <c r="AZ82" s="155" t="str">
        <f t="shared" si="69"/>
        <v>副将</v>
      </c>
      <c r="BB82" s="149"/>
      <c r="BD82" s="188" t="str">
        <f>VLOOKUP(BE82,'マスター (3)'!D:E,2,FALSE)</f>
        <v>埼玉</v>
      </c>
      <c r="BE82" s="168" t="str">
        <f t="shared" si="65"/>
        <v>吉澤　知花</v>
      </c>
      <c r="BF82" s="155"/>
      <c r="BG82" s="155" t="str">
        <f t="shared" si="54"/>
        <v>野村　紗椰</v>
      </c>
      <c r="BH82" s="155"/>
      <c r="BI82" s="155" t="str">
        <f t="shared" si="55"/>
        <v>中机　采音</v>
      </c>
      <c r="BJ82" s="155"/>
      <c r="BK82">
        <f t="shared" si="56"/>
        <v>1</v>
      </c>
      <c r="BM82" s="155" t="str">
        <f t="shared" si="57"/>
        <v/>
      </c>
      <c r="BN82" s="155" t="e">
        <f>VLOOKUP(BM82,'マスター (3)'!D:E,2,FALSE)</f>
        <v>#N/A</v>
      </c>
      <c r="BO82">
        <f>IF(BM82="",0,_xlfn.XLOOKUP(BM82,'マスター (3)'!$D$3:$D$168,'マスター (3)'!$B$3:$B$168,"",0,1))</f>
        <v>0</v>
      </c>
      <c r="BQ82" s="155" t="str">
        <v/>
      </c>
      <c r="BR82" s="155" t="e">
        <v>#N/A</v>
      </c>
      <c r="BS82" s="155">
        <v>0</v>
      </c>
    </row>
    <row r="83" spans="1:71">
      <c r="A83" s="417"/>
      <c r="B83" s="417"/>
      <c r="C83" s="429"/>
      <c r="D83" s="153">
        <v>72</v>
      </c>
      <c r="E83" s="160" t="str">
        <f>VLOOKUP(D83,'マスター (3)'!$B$3:$E$200,3,FALSE)</f>
        <v>相田真生子</v>
      </c>
      <c r="F83" s="160" t="str">
        <f>VLOOKUP(D83,'マスター (3)'!$B$3:$E$200,2,FALSE)</f>
        <v>副将</v>
      </c>
      <c r="G83" s="155" t="str">
        <f t="shared" si="52"/>
        <v>o</v>
      </c>
      <c r="H83" s="155" t="str">
        <f>IF(D83&lt;A82*10,"エラー",IF(D83&gt;A82*10+9,"エラー","o"))</f>
        <v>o</v>
      </c>
      <c r="K83" s="155" t="str">
        <f t="shared" ref="K83:K86" si="70">F83</f>
        <v>副将</v>
      </c>
      <c r="L83" s="155" t="str">
        <f>E83</f>
        <v>相田真生子</v>
      </c>
      <c r="M83" s="120">
        <v>18</v>
      </c>
      <c r="N83" s="120"/>
      <c r="O83" s="155" t="str">
        <f t="shared" si="67"/>
        <v>清原由妃乃</v>
      </c>
      <c r="P83" s="155" t="str">
        <f t="shared" si="67"/>
        <v>三将</v>
      </c>
      <c r="R83" s="143"/>
      <c r="S83" s="417"/>
      <c r="T83" s="417"/>
      <c r="U83" s="429"/>
      <c r="V83" s="153">
        <v>72</v>
      </c>
      <c r="W83" s="160" t="str">
        <f>VLOOKUP(V83,'マスター (3)'!$B$3:$E$200,3,FALSE)</f>
        <v>相田真生子</v>
      </c>
      <c r="X83" s="160" t="str">
        <f>VLOOKUP(V83,'マスター (3)'!$B$3:$E$200,2,FALSE)</f>
        <v>副将</v>
      </c>
      <c r="Y83" s="155" t="str">
        <f t="shared" si="53"/>
        <v>o</v>
      </c>
      <c r="Z83" s="155" t="str">
        <f>IF(V83&lt;S82*10,"エラー",IF(V83&gt;S82*10+9,"エラー","o"))</f>
        <v>o</v>
      </c>
      <c r="AC83" s="155" t="str">
        <f t="shared" ref="AC83:AC86" si="71">X83</f>
        <v>副将</v>
      </c>
      <c r="AD83" s="155" t="str">
        <f>W83</f>
        <v>相田真生子</v>
      </c>
      <c r="AE83" s="120">
        <v>3</v>
      </c>
      <c r="AF83" s="120"/>
      <c r="AG83" s="155" t="str">
        <f t="shared" si="68"/>
        <v>江口　小春</v>
      </c>
      <c r="AH83" s="155" t="str">
        <f t="shared" si="68"/>
        <v>六将</v>
      </c>
      <c r="AJ83" s="146"/>
      <c r="AK83" s="417"/>
      <c r="AL83" s="417"/>
      <c r="AM83" s="429"/>
      <c r="AN83" s="153">
        <v>12</v>
      </c>
      <c r="AO83" s="160" t="str">
        <f>VLOOKUP(AN83,'マスター (3)'!$B$3:$E$200,3,FALSE)</f>
        <v>上村菜乃果</v>
      </c>
      <c r="AP83" s="160" t="str">
        <f>VLOOKUP(AN83,'マスター (3)'!$B$3:$E$200,2,FALSE)</f>
        <v>副将</v>
      </c>
      <c r="AQ83" s="155" t="str">
        <f t="shared" si="51"/>
        <v>o</v>
      </c>
      <c r="AR83" s="155" t="str">
        <f>IF(AN83&lt;AK82*10,"エラー",IF(AN83&gt;AK82*10+9,"エラー","o"))</f>
        <v>o</v>
      </c>
      <c r="AU83" s="155" t="str">
        <f t="shared" ref="AU83:AU86" si="72">AP83</f>
        <v>副将</v>
      </c>
      <c r="AV83" s="155" t="str">
        <f>AO83</f>
        <v>上村菜乃果</v>
      </c>
      <c r="AW83" s="120"/>
      <c r="AX83" s="120">
        <v>6</v>
      </c>
      <c r="AY83" s="155" t="str">
        <f t="shared" si="69"/>
        <v>玉澤歩凪乃</v>
      </c>
      <c r="AZ83" s="155" t="str">
        <f t="shared" si="69"/>
        <v>三将</v>
      </c>
      <c r="BB83" s="149"/>
      <c r="BD83" s="190" t="str">
        <f>VLOOKUP(BE83,'マスター (3)'!D:E,2,FALSE)</f>
        <v>埼玉</v>
      </c>
      <c r="BE83" s="168" t="str">
        <f t="shared" si="65"/>
        <v>相田真生子</v>
      </c>
      <c r="BF83" s="155"/>
      <c r="BG83" s="155" t="str">
        <f t="shared" si="54"/>
        <v>相田真生子</v>
      </c>
      <c r="BH83" s="155"/>
      <c r="BI83" s="155" t="str">
        <f t="shared" si="55"/>
        <v>玉澤歩凪乃</v>
      </c>
      <c r="BJ83" s="155"/>
      <c r="BK83">
        <f t="shared" si="56"/>
        <v>2</v>
      </c>
      <c r="BM83" s="155" t="str">
        <f t="shared" si="57"/>
        <v/>
      </c>
      <c r="BN83" s="155" t="e">
        <f>VLOOKUP(BM83,'マスター (3)'!D:E,2,FALSE)</f>
        <v>#N/A</v>
      </c>
      <c r="BO83">
        <f>IF(BM83="",0,_xlfn.XLOOKUP(BM83,'マスター (3)'!$D$3:$D$168,'マスター (3)'!$B$3:$B$168,"",0,1))</f>
        <v>0</v>
      </c>
      <c r="BQ83" s="155" t="str">
        <v/>
      </c>
      <c r="BR83" s="155" t="e">
        <v>#N/A</v>
      </c>
      <c r="BS83" s="155">
        <v>0</v>
      </c>
    </row>
    <row r="84" spans="1:71">
      <c r="A84" s="417"/>
      <c r="B84" s="417"/>
      <c r="C84" s="429"/>
      <c r="D84" s="153">
        <v>71</v>
      </c>
      <c r="E84" s="160" t="str">
        <f>VLOOKUP(D84,'マスター (3)'!$B$3:$E$200,3,FALSE)</f>
        <v>八巻　瑠衣</v>
      </c>
      <c r="F84" s="160" t="str">
        <f>VLOOKUP(D84,'マスター (3)'!$B$3:$E$200,2,FALSE)</f>
        <v>主将</v>
      </c>
      <c r="G84" s="155" t="str">
        <f t="shared" si="52"/>
        <v>o</v>
      </c>
      <c r="H84" s="155" t="str">
        <f>IF(D84&lt;A82*10,"エラー",IF(D84&gt;A82*10+9,"エラー","o"))</f>
        <v>o</v>
      </c>
      <c r="K84" s="155" t="str">
        <f t="shared" si="70"/>
        <v>主将</v>
      </c>
      <c r="L84" s="155" t="str">
        <f>E84</f>
        <v>八巻　瑠衣</v>
      </c>
      <c r="M84" s="120">
        <v>11</v>
      </c>
      <c r="N84" s="120"/>
      <c r="O84" s="155" t="str">
        <f t="shared" si="67"/>
        <v>酒井　美佳</v>
      </c>
      <c r="P84" s="155" t="str">
        <f t="shared" si="67"/>
        <v>五将</v>
      </c>
      <c r="R84" s="143"/>
      <c r="S84" s="417"/>
      <c r="T84" s="417"/>
      <c r="U84" s="429"/>
      <c r="V84" s="153">
        <v>71</v>
      </c>
      <c r="W84" s="160" t="str">
        <f>VLOOKUP(V84,'マスター (3)'!$B$3:$E$200,3,FALSE)</f>
        <v>八巻　瑠衣</v>
      </c>
      <c r="X84" s="160" t="str">
        <f>VLOOKUP(V84,'マスター (3)'!$B$3:$E$200,2,FALSE)</f>
        <v>主将</v>
      </c>
      <c r="Y84" s="155" t="str">
        <f t="shared" si="53"/>
        <v>o</v>
      </c>
      <c r="Z84" s="155" t="str">
        <f>IF(V84&lt;S82*10,"エラー",IF(V84&gt;S82*10+9,"エラー","o"))</f>
        <v>o</v>
      </c>
      <c r="AC84" s="155" t="str">
        <f t="shared" si="71"/>
        <v>主将</v>
      </c>
      <c r="AD84" s="155" t="str">
        <f>W84</f>
        <v>八巻　瑠衣</v>
      </c>
      <c r="AE84" s="120">
        <v>21</v>
      </c>
      <c r="AF84" s="120"/>
      <c r="AG84" s="155" t="str">
        <f t="shared" si="68"/>
        <v>横沢　碧音</v>
      </c>
      <c r="AH84" s="155" t="str">
        <f t="shared" si="68"/>
        <v>七将</v>
      </c>
      <c r="AJ84" s="146"/>
      <c r="AK84" s="417"/>
      <c r="AL84" s="417"/>
      <c r="AM84" s="429"/>
      <c r="AN84" s="153">
        <v>14</v>
      </c>
      <c r="AO84" s="160" t="str">
        <f>VLOOKUP(AN84,'マスター (3)'!$B$3:$E$200,3,FALSE)</f>
        <v>梅本　羽衣</v>
      </c>
      <c r="AP84" s="160" t="str">
        <f>VLOOKUP(AN84,'マスター (3)'!$B$3:$E$200,2,FALSE)</f>
        <v>四将</v>
      </c>
      <c r="AQ84" s="155" t="str">
        <f t="shared" si="51"/>
        <v>o</v>
      </c>
      <c r="AR84" s="155" t="str">
        <f>IF(AN84&lt;AK82*10,"エラー",IF(AN84&gt;AK82*10+9,"エラー","o"))</f>
        <v>o</v>
      </c>
      <c r="AU84" s="155" t="str">
        <f t="shared" si="72"/>
        <v>四将</v>
      </c>
      <c r="AV84" s="155" t="str">
        <f>AO84</f>
        <v>梅本　羽衣</v>
      </c>
      <c r="AW84" s="120">
        <v>13</v>
      </c>
      <c r="AX84" s="120"/>
      <c r="AY84" s="155" t="str">
        <f t="shared" si="69"/>
        <v>蕨野　天能</v>
      </c>
      <c r="AZ84" s="155" t="str">
        <f t="shared" si="69"/>
        <v>四将</v>
      </c>
      <c r="BB84" s="149"/>
      <c r="BD84" s="188" t="str">
        <f>VLOOKUP(BE84,'マスター (3)'!D:E,2,FALSE)</f>
        <v>埼玉</v>
      </c>
      <c r="BE84" s="168" t="str">
        <f t="shared" si="65"/>
        <v>八巻　瑠衣</v>
      </c>
      <c r="BF84" s="155"/>
      <c r="BG84" s="155" t="str">
        <f t="shared" si="54"/>
        <v>八巻　瑠衣</v>
      </c>
      <c r="BH84" s="155"/>
      <c r="BI84" s="155" t="str">
        <f t="shared" si="55"/>
        <v>梅本　羽衣</v>
      </c>
      <c r="BJ84" s="155"/>
      <c r="BK84">
        <f t="shared" si="56"/>
        <v>3</v>
      </c>
      <c r="BM84" s="155" t="str">
        <f t="shared" si="57"/>
        <v>八巻　瑠衣</v>
      </c>
      <c r="BN84" s="155" t="str">
        <f>VLOOKUP(BM84,'マスター (3)'!D:E,2,FALSE)</f>
        <v>埼玉</v>
      </c>
      <c r="BO84">
        <f>IF(BM84="",0,_xlfn.XLOOKUP(BM84,'マスター (3)'!$D$3:$D$168,'マスター (3)'!$B$3:$B$168,"",0,1))</f>
        <v>71</v>
      </c>
      <c r="BQ84" s="155" t="str">
        <v/>
      </c>
      <c r="BR84" s="155" t="e">
        <v>#N/A</v>
      </c>
      <c r="BS84" s="155">
        <v>0</v>
      </c>
    </row>
    <row r="85" spans="1:71">
      <c r="A85" s="417"/>
      <c r="B85" s="417"/>
      <c r="C85" s="429"/>
      <c r="D85" s="153">
        <v>73</v>
      </c>
      <c r="E85" s="160" t="str">
        <f>VLOOKUP(D85,'マスター (3)'!$B$3:$E$200,3,FALSE)</f>
        <v>大澤　璃乃</v>
      </c>
      <c r="F85" s="160" t="str">
        <f>VLOOKUP(D85,'マスター (3)'!$B$3:$E$200,2,FALSE)</f>
        <v>三将</v>
      </c>
      <c r="G85" s="155" t="str">
        <f t="shared" si="52"/>
        <v>o</v>
      </c>
      <c r="H85" s="155" t="str">
        <f>IF(D85&lt;A82*10,"エラー",IF(D85&gt;A82*10+9,"エラー","o"))</f>
        <v>o</v>
      </c>
      <c r="K85" s="155" t="str">
        <f t="shared" si="70"/>
        <v>三将</v>
      </c>
      <c r="L85" s="155" t="str">
        <f>E85</f>
        <v>大澤　璃乃</v>
      </c>
      <c r="M85" s="120">
        <v>7</v>
      </c>
      <c r="N85" s="120"/>
      <c r="O85" s="155" t="str">
        <f t="shared" si="67"/>
        <v>髙橋　絢春</v>
      </c>
      <c r="P85" s="155" t="str">
        <f t="shared" si="67"/>
        <v>主将</v>
      </c>
      <c r="R85" s="143"/>
      <c r="S85" s="417"/>
      <c r="T85" s="417"/>
      <c r="U85" s="429"/>
      <c r="V85" s="153">
        <v>73</v>
      </c>
      <c r="W85" s="160" t="str">
        <f>VLOOKUP(V85,'マスター (3)'!$B$3:$E$200,3,FALSE)</f>
        <v>大澤　璃乃</v>
      </c>
      <c r="X85" s="160" t="str">
        <f>VLOOKUP(V85,'マスター (3)'!$B$3:$E$200,2,FALSE)</f>
        <v>三将</v>
      </c>
      <c r="Y85" s="155" t="str">
        <f t="shared" si="53"/>
        <v>o</v>
      </c>
      <c r="Z85" s="155" t="str">
        <f>IF(V85&lt;S82*10,"エラー",IF(V85&gt;S82*10+9,"エラー","o"))</f>
        <v>o</v>
      </c>
      <c r="AC85" s="155" t="str">
        <f t="shared" si="71"/>
        <v>三将</v>
      </c>
      <c r="AD85" s="155" t="str">
        <f>W85</f>
        <v>大澤　璃乃</v>
      </c>
      <c r="AE85" s="120">
        <v>12</v>
      </c>
      <c r="AF85" s="120"/>
      <c r="AG85" s="155" t="str">
        <f t="shared" si="68"/>
        <v>玉澤歩凪乃</v>
      </c>
      <c r="AH85" s="155" t="str">
        <f t="shared" si="68"/>
        <v>三将</v>
      </c>
      <c r="AJ85" s="146"/>
      <c r="AK85" s="417"/>
      <c r="AL85" s="417"/>
      <c r="AM85" s="429"/>
      <c r="AN85" s="153">
        <v>17</v>
      </c>
      <c r="AO85" s="160" t="str">
        <f>VLOOKUP(AN85,'マスター (3)'!$B$3:$E$200,3,FALSE)</f>
        <v>佐藤　彩音</v>
      </c>
      <c r="AP85" s="160" t="str">
        <f>VLOOKUP(AN85,'マスター (3)'!$B$3:$E$200,2,FALSE)</f>
        <v>七将</v>
      </c>
      <c r="AQ85" s="155" t="str">
        <f t="shared" si="51"/>
        <v>o</v>
      </c>
      <c r="AR85" s="155" t="str">
        <f>IF(AN85&lt;AK82*10,"エラー",IF(AN85&gt;AK82*10+9,"エラー","o"))</f>
        <v>o</v>
      </c>
      <c r="AU85" s="155" t="str">
        <f t="shared" si="72"/>
        <v>七将</v>
      </c>
      <c r="AV85" s="155" t="str">
        <f>AO85</f>
        <v>佐藤　彩音</v>
      </c>
      <c r="AW85" s="120">
        <v>15</v>
      </c>
      <c r="AX85" s="120"/>
      <c r="AY85" s="155" t="str">
        <f t="shared" si="69"/>
        <v>鈴木　　彩</v>
      </c>
      <c r="AZ85" s="155" t="str">
        <f t="shared" si="69"/>
        <v>五将</v>
      </c>
      <c r="BB85" s="149"/>
      <c r="BD85" s="190" t="str">
        <f>VLOOKUP(BE85,'マスター (3)'!D:E,2,FALSE)</f>
        <v>埼玉</v>
      </c>
      <c r="BE85" s="168" t="str">
        <f t="shared" si="65"/>
        <v>大澤　璃乃</v>
      </c>
      <c r="BF85" s="155"/>
      <c r="BG85" s="155" t="str">
        <f t="shared" si="54"/>
        <v>大澤　璃乃</v>
      </c>
      <c r="BH85" s="155"/>
      <c r="BI85" s="155" t="str">
        <f t="shared" si="55"/>
        <v>佐藤　彩音</v>
      </c>
      <c r="BJ85" s="155"/>
      <c r="BK85">
        <f t="shared" si="56"/>
        <v>2</v>
      </c>
      <c r="BM85" s="155" t="str">
        <f t="shared" si="57"/>
        <v/>
      </c>
      <c r="BN85" s="155" t="e">
        <f>VLOOKUP(BM85,'マスター (3)'!D:E,2,FALSE)</f>
        <v>#N/A</v>
      </c>
      <c r="BO85">
        <f>IF(BM85="",0,_xlfn.XLOOKUP(BM85,'マスター (3)'!$D$3:$D$168,'マスター (3)'!$B$3:$B$168,"",0,1))</f>
        <v>0</v>
      </c>
      <c r="BQ85" s="155" t="str">
        <v/>
      </c>
      <c r="BR85" s="155" t="e">
        <v>#N/A</v>
      </c>
      <c r="BS85" s="155">
        <v>0</v>
      </c>
    </row>
    <row r="86" spans="1:71">
      <c r="A86" s="417"/>
      <c r="B86" s="417"/>
      <c r="C86" s="429"/>
      <c r="D86" s="153">
        <v>77</v>
      </c>
      <c r="E86" s="160" t="str">
        <f>VLOOKUP(D86,'マスター (3)'!$B$3:$E$200,3,FALSE)</f>
        <v>高鳥　花火</v>
      </c>
      <c r="F86" s="160" t="str">
        <f>VLOOKUP(D86,'マスター (3)'!$B$3:$E$200,2,FALSE)</f>
        <v>七将</v>
      </c>
      <c r="G86" s="155" t="str">
        <f t="shared" si="52"/>
        <v>o</v>
      </c>
      <c r="H86" s="155" t="str">
        <f>IF(D86&lt;A82*10,"エラー",IF(D86&gt;A82*10+9,"エラー","o"))</f>
        <v>o</v>
      </c>
      <c r="K86" s="155" t="str">
        <f t="shared" si="70"/>
        <v>七将</v>
      </c>
      <c r="L86" s="155" t="str">
        <f>E86</f>
        <v>高鳥　花火</v>
      </c>
      <c r="M86" s="120">
        <v>9</v>
      </c>
      <c r="N86" s="120"/>
      <c r="O86" s="155" t="str">
        <f t="shared" si="67"/>
        <v>上村菜乃果</v>
      </c>
      <c r="P86" s="155" t="str">
        <f t="shared" si="67"/>
        <v>副将</v>
      </c>
      <c r="R86" s="143"/>
      <c r="S86" s="417"/>
      <c r="T86" s="417"/>
      <c r="U86" s="429"/>
      <c r="V86" s="161">
        <v>76</v>
      </c>
      <c r="W86" s="160" t="str">
        <f>VLOOKUP(V86,'マスター (3)'!$B$3:$E$200,3,FALSE)</f>
        <v>亀井　優依</v>
      </c>
      <c r="X86" s="160" t="str">
        <f>VLOOKUP(V86,'マスター (3)'!$B$3:$E$200,2,FALSE)</f>
        <v>六将</v>
      </c>
      <c r="Y86" s="155" t="str">
        <f t="shared" si="53"/>
        <v>o</v>
      </c>
      <c r="Z86" s="155" t="str">
        <f>IF(V86&lt;S82*10,"エラー",IF(V86&gt;S82*10+9,"エラー","o"))</f>
        <v>o</v>
      </c>
      <c r="AC86" s="155" t="str">
        <f t="shared" si="71"/>
        <v>六将</v>
      </c>
      <c r="AD86" s="155" t="str">
        <f>W86</f>
        <v>亀井　優依</v>
      </c>
      <c r="AE86" s="120">
        <v>10</v>
      </c>
      <c r="AF86" s="120"/>
      <c r="AG86" s="155" t="str">
        <f t="shared" si="68"/>
        <v>中机　采音</v>
      </c>
      <c r="AH86" s="155" t="str">
        <f t="shared" si="68"/>
        <v>副将</v>
      </c>
      <c r="AJ86" s="146"/>
      <c r="AK86" s="417"/>
      <c r="AL86" s="417"/>
      <c r="AM86" s="429"/>
      <c r="AN86" s="153">
        <v>11</v>
      </c>
      <c r="AO86" s="160" t="str">
        <f>VLOOKUP(AN86,'マスター (3)'!$B$3:$E$200,3,FALSE)</f>
        <v>髙橋　絢春</v>
      </c>
      <c r="AP86" s="160" t="str">
        <f>VLOOKUP(AN86,'マスター (3)'!$B$3:$E$200,2,FALSE)</f>
        <v>主将</v>
      </c>
      <c r="AQ86" s="155" t="str">
        <f t="shared" si="51"/>
        <v>o</v>
      </c>
      <c r="AR86" s="155" t="str">
        <f>IF(AN86&lt;AK82*10,"エラー",IF(AN86&gt;AK82*10+9,"エラー","o"))</f>
        <v>o</v>
      </c>
      <c r="AU86" s="155" t="str">
        <f t="shared" si="72"/>
        <v>主将</v>
      </c>
      <c r="AV86" s="155" t="str">
        <f>AO86</f>
        <v>髙橋　絢春</v>
      </c>
      <c r="AW86" s="120"/>
      <c r="AX86" s="120">
        <v>2</v>
      </c>
      <c r="AY86" s="155" t="str">
        <f t="shared" si="69"/>
        <v>江口　小春</v>
      </c>
      <c r="AZ86" s="155" t="str">
        <f t="shared" si="69"/>
        <v>六将</v>
      </c>
      <c r="BB86" s="149"/>
      <c r="BD86" s="188" t="str">
        <f>VLOOKUP(BE86,'マスター (3)'!D:E,2,FALSE)</f>
        <v>埼玉</v>
      </c>
      <c r="BE86" s="168" t="str">
        <f t="shared" si="65"/>
        <v>高鳥　花火</v>
      </c>
      <c r="BF86" s="155"/>
      <c r="BG86" s="155" t="str">
        <f t="shared" si="54"/>
        <v>亀井　優依</v>
      </c>
      <c r="BH86" s="155"/>
      <c r="BI86" s="155" t="str">
        <f t="shared" si="55"/>
        <v>江口　小春</v>
      </c>
      <c r="BJ86" s="155"/>
      <c r="BK86">
        <f t="shared" si="56"/>
        <v>1</v>
      </c>
      <c r="BM86" s="155" t="str">
        <f t="shared" si="57"/>
        <v/>
      </c>
      <c r="BN86" s="155" t="e">
        <f>VLOOKUP(BM86,'マスター (3)'!D:E,2,FALSE)</f>
        <v>#N/A</v>
      </c>
      <c r="BO86">
        <f>IF(BM86="",0,_xlfn.XLOOKUP(BM86,'マスター (3)'!$D$3:$D$168,'マスター (3)'!$B$3:$B$168,"",0,1))</f>
        <v>0</v>
      </c>
      <c r="BQ86" s="155" t="str">
        <v/>
      </c>
      <c r="BR86" s="155" t="e">
        <v>#N/A</v>
      </c>
      <c r="BS86" s="155">
        <v>0</v>
      </c>
    </row>
    <row r="87" spans="1:71">
      <c r="A87" s="417">
        <f>VLOOKUP(C87,'マスター (3)'!$K:$M,2,FALSE)</f>
        <v>1</v>
      </c>
      <c r="B87" s="417" t="str">
        <f>VLOOKUP(C87,'マスター (3)'!$K:$M,3,FALSE)</f>
        <v>北海道</v>
      </c>
      <c r="C87" s="420" t="s">
        <v>376</v>
      </c>
      <c r="D87" s="153">
        <v>16</v>
      </c>
      <c r="E87" s="155" t="str">
        <f>VLOOKUP(D87,'マスター (3)'!$B$3:$E$200,3,FALSE)</f>
        <v>安部　紗英</v>
      </c>
      <c r="F87" s="155" t="str">
        <f>VLOOKUP(D87,'マスター (3)'!$B$3:$E$200,2,FALSE)</f>
        <v>六将</v>
      </c>
      <c r="G87" s="155" t="str">
        <f t="shared" si="52"/>
        <v>o</v>
      </c>
      <c r="H87" s="155" t="str">
        <f>IF(D87&lt;A87*10,"エラー",IF(D87&gt;A87*10+9,"エラー","o"))</f>
        <v>o</v>
      </c>
      <c r="R87" s="143"/>
      <c r="S87" s="417">
        <f>VLOOKUP(U87,'マスター (3)'!$K:$M,2,FALSE)</f>
        <v>2</v>
      </c>
      <c r="T87" s="417" t="str">
        <f>VLOOKUP(U87,'マスター (3)'!$K:$M,3,FALSE)</f>
        <v>岩手</v>
      </c>
      <c r="U87" s="420" t="s">
        <v>378</v>
      </c>
      <c r="V87" s="153">
        <v>21</v>
      </c>
      <c r="W87" s="155" t="str">
        <f>VLOOKUP(V87,'マスター (3)'!$B$3:$E$200,3,FALSE)</f>
        <v>関谷　有優</v>
      </c>
      <c r="X87" s="155" t="str">
        <f>VLOOKUP(V87,'マスター (3)'!$B$3:$E$200,2,FALSE)</f>
        <v>主将</v>
      </c>
      <c r="Y87" s="155" t="str">
        <f t="shared" si="53"/>
        <v>o</v>
      </c>
      <c r="Z87" s="155" t="str">
        <f>IF(V87&lt;S87*10,"エラー",IF(V87&gt;S87*10+9,"エラー","o"))</f>
        <v>o</v>
      </c>
      <c r="AJ87" s="146"/>
      <c r="AK87" s="417">
        <f>VLOOKUP(AM87,'マスター (3)'!$K:$M,2,FALSE)</f>
        <v>2</v>
      </c>
      <c r="AL87" s="417" t="str">
        <f>VLOOKUP(AM87,'マスター (3)'!$K:$M,3,FALSE)</f>
        <v>岩手</v>
      </c>
      <c r="AM87" s="420" t="s">
        <v>378</v>
      </c>
      <c r="AN87" s="153">
        <v>22</v>
      </c>
      <c r="AO87" s="155" t="str">
        <f>VLOOKUP(AN87,'マスター (3)'!$B$3:$E$200,3,FALSE)</f>
        <v>中机　采音</v>
      </c>
      <c r="AP87" s="155" t="str">
        <f>VLOOKUP(AN87,'マスター (3)'!$B$3:$E$200,2,FALSE)</f>
        <v>副将</v>
      </c>
      <c r="AQ87" s="155" t="str">
        <f t="shared" si="51"/>
        <v>o</v>
      </c>
      <c r="AR87" s="155" t="str">
        <f>IF(AN87&lt;AK87*10,"エラー",IF(AN87&gt;AK87*10+9,"エラー","o"))</f>
        <v>o</v>
      </c>
      <c r="BB87" s="149"/>
      <c r="BD87" s="188" t="e">
        <f>VLOOKUP(BE87,'マスター (3)'!D:E,2,FALSE)</f>
        <v>#N/A</v>
      </c>
      <c r="BE87" s="168" t="str">
        <f t="shared" si="65"/>
        <v/>
      </c>
      <c r="BF87" s="155"/>
      <c r="BG87" s="155" t="str">
        <f t="shared" si="54"/>
        <v/>
      </c>
      <c r="BH87" s="155"/>
      <c r="BI87" s="155" t="str">
        <f t="shared" si="55"/>
        <v/>
      </c>
      <c r="BJ87" s="155"/>
      <c r="BK87">
        <f t="shared" si="56"/>
        <v>6291264</v>
      </c>
      <c r="BM87" s="155" t="str">
        <f t="shared" si="57"/>
        <v/>
      </c>
      <c r="BN87" s="155" t="e">
        <f>VLOOKUP(BM87,'マスター (3)'!D:E,2,FALSE)</f>
        <v>#N/A</v>
      </c>
      <c r="BO87">
        <f>IF(BM87="",0,_xlfn.XLOOKUP(BM87,'マスター (3)'!$D$3:$D$168,'マスター (3)'!$B$3:$B$168,"",0,1))</f>
        <v>0</v>
      </c>
      <c r="BQ87" s="155" t="str">
        <v/>
      </c>
      <c r="BR87" s="155" t="e">
        <v>#N/A</v>
      </c>
      <c r="BS87" s="155">
        <v>0</v>
      </c>
    </row>
    <row r="88" spans="1:71">
      <c r="A88" s="417"/>
      <c r="B88" s="417"/>
      <c r="C88" s="420"/>
      <c r="D88" s="153">
        <v>13</v>
      </c>
      <c r="E88" s="155" t="str">
        <f>VLOOKUP(D88,'マスター (3)'!$B$3:$E$200,3,FALSE)</f>
        <v>清原由妃乃</v>
      </c>
      <c r="F88" s="155" t="str">
        <f>VLOOKUP(D88,'マスター (3)'!$B$3:$E$200,2,FALSE)</f>
        <v>三将</v>
      </c>
      <c r="G88" s="155" t="str">
        <f t="shared" si="52"/>
        <v>o</v>
      </c>
      <c r="H88" s="155" t="str">
        <f>IF(D88&lt;A87*10,"エラー",IF(D88&gt;A87*10+9,"エラー","o"))</f>
        <v>o</v>
      </c>
      <c r="R88" s="143"/>
      <c r="S88" s="417"/>
      <c r="T88" s="417"/>
      <c r="U88" s="420"/>
      <c r="V88" s="153">
        <v>26</v>
      </c>
      <c r="W88" s="155" t="str">
        <f>VLOOKUP(V88,'マスター (3)'!$B$3:$E$200,3,FALSE)</f>
        <v>江口　小春</v>
      </c>
      <c r="X88" s="155" t="str">
        <f>VLOOKUP(V88,'マスター (3)'!$B$3:$E$200,2,FALSE)</f>
        <v>六将</v>
      </c>
      <c r="Y88" s="155" t="str">
        <f t="shared" si="53"/>
        <v>o</v>
      </c>
      <c r="Z88" s="155" t="str">
        <f>IF(V88&lt;S87*10,"エラー",IF(V88&gt;S87*10+9,"エラー","o"))</f>
        <v>o</v>
      </c>
      <c r="AJ88" s="146"/>
      <c r="AK88" s="417"/>
      <c r="AL88" s="417"/>
      <c r="AM88" s="420"/>
      <c r="AN88" s="153">
        <v>23</v>
      </c>
      <c r="AO88" s="155" t="str">
        <f>VLOOKUP(AN88,'マスター (3)'!$B$3:$E$200,3,FALSE)</f>
        <v>玉澤歩凪乃</v>
      </c>
      <c r="AP88" s="155" t="str">
        <f>VLOOKUP(AN88,'マスター (3)'!$B$3:$E$200,2,FALSE)</f>
        <v>三将</v>
      </c>
      <c r="AQ88" s="155" t="str">
        <f t="shared" si="51"/>
        <v>o</v>
      </c>
      <c r="AR88" s="155" t="str">
        <f>IF(AN88&lt;AK87*10,"エラー",IF(AN88&gt;AK87*10+9,"エラー","o"))</f>
        <v>o</v>
      </c>
      <c r="BB88" s="149"/>
      <c r="BD88" s="188" t="e">
        <f>VLOOKUP(BE88,'マスター (3)'!D:E,2,FALSE)</f>
        <v>#N/A</v>
      </c>
      <c r="BE88" s="168" t="str">
        <f t="shared" si="65"/>
        <v/>
      </c>
      <c r="BF88" s="155"/>
      <c r="BG88" s="155" t="str">
        <f t="shared" si="54"/>
        <v/>
      </c>
      <c r="BH88" s="155"/>
      <c r="BI88" s="155" t="str">
        <f t="shared" si="55"/>
        <v/>
      </c>
      <c r="BJ88" s="155"/>
      <c r="BK88">
        <f t="shared" si="56"/>
        <v>6291264</v>
      </c>
      <c r="BM88" s="155" t="str">
        <f t="shared" si="57"/>
        <v/>
      </c>
      <c r="BN88" s="155" t="e">
        <f>VLOOKUP(BM88,'マスター (3)'!D:E,2,FALSE)</f>
        <v>#N/A</v>
      </c>
      <c r="BO88">
        <f>IF(BM88="",0,_xlfn.XLOOKUP(BM88,'マスター (3)'!$D$3:$D$168,'マスター (3)'!$B$3:$B$168,"",0,1))</f>
        <v>0</v>
      </c>
      <c r="BQ88" s="155" t="str">
        <v/>
      </c>
      <c r="BR88" s="155" t="e">
        <v>#N/A</v>
      </c>
      <c r="BS88" s="155">
        <v>0</v>
      </c>
    </row>
    <row r="89" spans="1:71">
      <c r="A89" s="417"/>
      <c r="B89" s="417"/>
      <c r="C89" s="420"/>
      <c r="D89" s="153">
        <v>15</v>
      </c>
      <c r="E89" s="155" t="str">
        <f>VLOOKUP(D89,'マスター (3)'!$B$3:$E$200,3,FALSE)</f>
        <v>酒井　美佳</v>
      </c>
      <c r="F89" s="155" t="str">
        <f>VLOOKUP(D89,'マスター (3)'!$B$3:$E$200,2,FALSE)</f>
        <v>五将</v>
      </c>
      <c r="G89" s="155" t="str">
        <f t="shared" si="52"/>
        <v>o</v>
      </c>
      <c r="H89" s="155" t="str">
        <f>IF(D89&lt;A87*10,"エラー",IF(D89&gt;A87*10+9,"エラー","o"))</f>
        <v>o</v>
      </c>
      <c r="R89" s="143"/>
      <c r="S89" s="417"/>
      <c r="T89" s="417"/>
      <c r="U89" s="420"/>
      <c r="V89" s="153">
        <v>27</v>
      </c>
      <c r="W89" s="155" t="str">
        <f>VLOOKUP(V89,'マスター (3)'!$B$3:$E$200,3,FALSE)</f>
        <v>横沢　碧音</v>
      </c>
      <c r="X89" s="155" t="str">
        <f>VLOOKUP(V89,'マスター (3)'!$B$3:$E$200,2,FALSE)</f>
        <v>七将</v>
      </c>
      <c r="Y89" s="155" t="str">
        <f t="shared" si="53"/>
        <v>o</v>
      </c>
      <c r="Z89" s="155" t="str">
        <f>IF(V89&lt;S87*10,"エラー",IF(V89&gt;S87*10+9,"エラー","o"))</f>
        <v>o</v>
      </c>
      <c r="AJ89" s="146"/>
      <c r="AK89" s="417"/>
      <c r="AL89" s="417"/>
      <c r="AM89" s="420"/>
      <c r="AN89" s="153">
        <v>24</v>
      </c>
      <c r="AO89" s="155" t="str">
        <f>VLOOKUP(AN89,'マスター (3)'!$B$3:$E$200,3,FALSE)</f>
        <v>蕨野　天能</v>
      </c>
      <c r="AP89" s="155" t="str">
        <f>VLOOKUP(AN89,'マスター (3)'!$B$3:$E$200,2,FALSE)</f>
        <v>四将</v>
      </c>
      <c r="AQ89" s="155" t="str">
        <f t="shared" si="51"/>
        <v>o</v>
      </c>
      <c r="AR89" s="155" t="str">
        <f>IF(AN89&lt;AK87*10,"エラー",IF(AN89&gt;AK87*10+9,"エラー","o"))</f>
        <v>o</v>
      </c>
      <c r="BB89" s="149"/>
      <c r="BD89" s="188" t="e">
        <f>VLOOKUP(BE89,'マスター (3)'!D:E,2,FALSE)</f>
        <v>#N/A</v>
      </c>
      <c r="BE89" s="168" t="str">
        <f t="shared" si="65"/>
        <v/>
      </c>
      <c r="BF89" s="155"/>
      <c r="BG89" s="155" t="str">
        <f t="shared" si="54"/>
        <v/>
      </c>
      <c r="BH89" s="155"/>
      <c r="BI89" s="155" t="str">
        <f t="shared" si="55"/>
        <v/>
      </c>
      <c r="BJ89" s="155"/>
      <c r="BK89">
        <f t="shared" si="56"/>
        <v>6291264</v>
      </c>
      <c r="BM89" s="155" t="str">
        <f t="shared" si="57"/>
        <v/>
      </c>
      <c r="BN89" s="155" t="e">
        <f>VLOOKUP(BM89,'マスター (3)'!D:E,2,FALSE)</f>
        <v>#N/A</v>
      </c>
      <c r="BO89">
        <f>IF(BM89="",0,_xlfn.XLOOKUP(BM89,'マスター (3)'!$D$3:$D$168,'マスター (3)'!$B$3:$B$168,"",0,1))</f>
        <v>0</v>
      </c>
      <c r="BQ89" s="155" t="str">
        <v/>
      </c>
      <c r="BR89" s="155" t="e">
        <v>#N/A</v>
      </c>
      <c r="BS89" s="155">
        <v>0</v>
      </c>
    </row>
    <row r="90" spans="1:71">
      <c r="A90" s="417"/>
      <c r="B90" s="417"/>
      <c r="C90" s="420"/>
      <c r="D90" s="153">
        <v>11</v>
      </c>
      <c r="E90" s="155" t="str">
        <f>VLOOKUP(D90,'マスター (3)'!$B$3:$E$200,3,FALSE)</f>
        <v>髙橋　絢春</v>
      </c>
      <c r="F90" s="155" t="str">
        <f>VLOOKUP(D90,'マスター (3)'!$B$3:$E$200,2,FALSE)</f>
        <v>主将</v>
      </c>
      <c r="G90" s="155" t="str">
        <f t="shared" si="52"/>
        <v>o</v>
      </c>
      <c r="H90" s="155" t="str">
        <f>IF(D90&lt;A87*10,"エラー",IF(D90&gt;A87*10+9,"エラー","o"))</f>
        <v>o</v>
      </c>
      <c r="R90" s="143"/>
      <c r="S90" s="417"/>
      <c r="T90" s="417"/>
      <c r="U90" s="420"/>
      <c r="V90" s="153">
        <v>23</v>
      </c>
      <c r="W90" s="155" t="str">
        <f>VLOOKUP(V90,'マスター (3)'!$B$3:$E$200,3,FALSE)</f>
        <v>玉澤歩凪乃</v>
      </c>
      <c r="X90" s="155" t="str">
        <f>VLOOKUP(V90,'マスター (3)'!$B$3:$E$200,2,FALSE)</f>
        <v>三将</v>
      </c>
      <c r="Y90" s="155" t="str">
        <f t="shared" si="53"/>
        <v>o</v>
      </c>
      <c r="Z90" s="155" t="str">
        <f>IF(V90&lt;S87*10,"エラー",IF(V90&gt;S87*10+9,"エラー","o"))</f>
        <v>o</v>
      </c>
      <c r="AJ90" s="146"/>
      <c r="AK90" s="417"/>
      <c r="AL90" s="417"/>
      <c r="AM90" s="420"/>
      <c r="AN90" s="153">
        <v>25</v>
      </c>
      <c r="AO90" s="155" t="str">
        <f>VLOOKUP(AN90,'マスター (3)'!$B$3:$E$200,3,FALSE)</f>
        <v>鈴木　　彩</v>
      </c>
      <c r="AP90" s="155" t="str">
        <f>VLOOKUP(AN90,'マスター (3)'!$B$3:$E$200,2,FALSE)</f>
        <v>五将</v>
      </c>
      <c r="AQ90" s="155" t="str">
        <f t="shared" si="51"/>
        <v>o</v>
      </c>
      <c r="AR90" s="155" t="str">
        <f>IF(AN90&lt;AK87*10,"エラー",IF(AN90&gt;AK87*10+9,"エラー","o"))</f>
        <v>o</v>
      </c>
      <c r="BB90" s="149"/>
      <c r="BD90" s="188" t="e">
        <f>VLOOKUP(BE90,'マスター (3)'!D:E,2,FALSE)</f>
        <v>#N/A</v>
      </c>
      <c r="BE90" s="168" t="str">
        <f t="shared" si="65"/>
        <v/>
      </c>
      <c r="BF90" s="155"/>
      <c r="BG90" s="155" t="str">
        <f t="shared" si="54"/>
        <v/>
      </c>
      <c r="BH90" s="155"/>
      <c r="BI90" s="155" t="str">
        <f t="shared" si="55"/>
        <v/>
      </c>
      <c r="BJ90" s="155"/>
      <c r="BK90">
        <f t="shared" si="56"/>
        <v>6291264</v>
      </c>
      <c r="BM90" s="155" t="str">
        <f t="shared" si="57"/>
        <v/>
      </c>
      <c r="BN90" s="155" t="e">
        <f>VLOOKUP(BM90,'マスター (3)'!D:E,2,FALSE)</f>
        <v>#N/A</v>
      </c>
      <c r="BO90">
        <f>IF(BM90="",0,_xlfn.XLOOKUP(BM90,'マスター (3)'!$D$3:$D$168,'マスター (3)'!$B$3:$B$168,"",0,1))</f>
        <v>0</v>
      </c>
      <c r="BQ90" s="155" t="str">
        <v/>
      </c>
      <c r="BR90" s="155" t="e">
        <v>#N/A</v>
      </c>
      <c r="BS90" s="155">
        <v>0</v>
      </c>
    </row>
    <row r="91" spans="1:71" ht="19" thickBot="1">
      <c r="A91" s="417"/>
      <c r="B91" s="417"/>
      <c r="C91" s="421"/>
      <c r="D91" s="153">
        <v>12</v>
      </c>
      <c r="E91" s="155" t="str">
        <f>VLOOKUP(D91,'マスター (3)'!$B$3:$E$200,3,FALSE)</f>
        <v>上村菜乃果</v>
      </c>
      <c r="F91" s="155" t="str">
        <f>VLOOKUP(D91,'マスター (3)'!$B$3:$E$200,2,FALSE)</f>
        <v>副将</v>
      </c>
      <c r="G91" s="155" t="str">
        <f t="shared" si="52"/>
        <v>o</v>
      </c>
      <c r="H91" s="155" t="str">
        <f>IF(D91&lt;A87*10,"エラー",IF(D91&gt;A87*10+9,"エラー","o"))</f>
        <v>o</v>
      </c>
      <c r="K91" t="str">
        <f>B92</f>
        <v>福岡</v>
      </c>
      <c r="O91" t="str">
        <f>B97</f>
        <v>神奈川</v>
      </c>
      <c r="R91" s="143"/>
      <c r="S91" s="417"/>
      <c r="T91" s="417"/>
      <c r="U91" s="421"/>
      <c r="V91" s="153">
        <v>22</v>
      </c>
      <c r="W91" s="155" t="str">
        <f>VLOOKUP(V91,'マスター (3)'!$B$3:$E$200,3,FALSE)</f>
        <v>中机　采音</v>
      </c>
      <c r="X91" s="155" t="str">
        <f>VLOOKUP(V91,'マスター (3)'!$B$3:$E$200,2,FALSE)</f>
        <v>副将</v>
      </c>
      <c r="Y91" s="155" t="str">
        <f t="shared" si="53"/>
        <v>o</v>
      </c>
      <c r="Z91" s="155" t="str">
        <f>IF(V91&lt;S87*10,"エラー",IF(V91&gt;S87*10+9,"エラー","o"))</f>
        <v>o</v>
      </c>
      <c r="AC91" t="str">
        <f>T92</f>
        <v>福岡</v>
      </c>
      <c r="AG91" t="str">
        <f>T97</f>
        <v>山梨</v>
      </c>
      <c r="AJ91" s="146"/>
      <c r="AK91" s="417"/>
      <c r="AL91" s="417"/>
      <c r="AM91" s="421"/>
      <c r="AN91" s="153">
        <v>26</v>
      </c>
      <c r="AO91" s="155" t="str">
        <f>VLOOKUP(AN91,'マスター (3)'!$B$3:$E$200,3,FALSE)</f>
        <v>江口　小春</v>
      </c>
      <c r="AP91" s="155" t="str">
        <f>VLOOKUP(AN91,'マスター (3)'!$B$3:$E$200,2,FALSE)</f>
        <v>六将</v>
      </c>
      <c r="AQ91" s="155" t="str">
        <f t="shared" si="51"/>
        <v>o</v>
      </c>
      <c r="AR91" s="155" t="str">
        <f>IF(AN91&lt;AK87*10,"エラー",IF(AN91&gt;AK87*10+9,"エラー","o"))</f>
        <v>o</v>
      </c>
      <c r="AU91" t="str">
        <f>AL92</f>
        <v>神奈川</v>
      </c>
      <c r="AY91" t="str">
        <f>AL97</f>
        <v>山梨</v>
      </c>
      <c r="BB91" s="149"/>
      <c r="BD91" s="188" t="e">
        <f>VLOOKUP(BE91,'マスター (3)'!D:E,2,FALSE)</f>
        <v>#N/A</v>
      </c>
      <c r="BE91" s="168" t="str">
        <f t="shared" si="65"/>
        <v/>
      </c>
      <c r="BF91" s="155"/>
      <c r="BG91" s="155" t="str">
        <f t="shared" si="54"/>
        <v/>
      </c>
      <c r="BH91" s="155"/>
      <c r="BI91" s="155" t="str">
        <f t="shared" si="55"/>
        <v/>
      </c>
      <c r="BJ91" s="155"/>
      <c r="BK91">
        <f t="shared" si="56"/>
        <v>6291264</v>
      </c>
      <c r="BM91" s="155" t="str">
        <f t="shared" si="57"/>
        <v/>
      </c>
      <c r="BN91" s="155" t="e">
        <f>VLOOKUP(BM91,'マスター (3)'!D:E,2,FALSE)</f>
        <v>#N/A</v>
      </c>
      <c r="BO91">
        <f>IF(BM91="",0,_xlfn.XLOOKUP(BM91,'マスター (3)'!$D$3:$D$168,'マスター (3)'!$B$3:$B$168,"",0,1))</f>
        <v>0</v>
      </c>
      <c r="BQ91" s="155" t="str">
        <v/>
      </c>
      <c r="BR91" s="155" t="e">
        <v>#N/A</v>
      </c>
      <c r="BS91" s="155">
        <v>0</v>
      </c>
    </row>
    <row r="92" spans="1:71">
      <c r="A92" s="417">
        <f>VLOOKUP(C92,'マスター (3)'!$K:$M,2,FALSE)</f>
        <v>25</v>
      </c>
      <c r="B92" s="417" t="str">
        <f>VLOOKUP(C92,'マスター (3)'!$K:$M,3,FALSE)</f>
        <v>福岡</v>
      </c>
      <c r="C92" s="430" t="s">
        <v>381</v>
      </c>
      <c r="D92" s="153">
        <v>252</v>
      </c>
      <c r="E92" s="162" t="str">
        <f>VLOOKUP(D92,'マスター (3)'!$B$3:$E$200,3,FALSE)</f>
        <v>堀田　晴斗</v>
      </c>
      <c r="F92" s="162" t="str">
        <f>VLOOKUP(D92,'マスター (3)'!$B$3:$E$200,2,FALSE)</f>
        <v>副将</v>
      </c>
      <c r="G92" s="155" t="str">
        <f t="shared" si="52"/>
        <v>o</v>
      </c>
      <c r="H92" s="155" t="str">
        <f>IF(D92&lt;A92*10,"エラー",IF(D92&gt;A92*10+9,"エラー","o"))</f>
        <v>o</v>
      </c>
      <c r="K92" s="155" t="str">
        <f>F92</f>
        <v>副将</v>
      </c>
      <c r="L92" s="155" t="str">
        <f>E92</f>
        <v>堀田　晴斗</v>
      </c>
      <c r="M92" s="120">
        <v>5</v>
      </c>
      <c r="N92" s="120"/>
      <c r="O92" s="155" t="str">
        <f t="shared" ref="O92:P96" si="73">E97</f>
        <v>龍野　愛奈</v>
      </c>
      <c r="P92" s="155" t="str">
        <f t="shared" si="73"/>
        <v>主将</v>
      </c>
      <c r="R92" s="143"/>
      <c r="S92" s="417">
        <f>VLOOKUP(U92,'マスター (3)'!$K:$M,2,FALSE)</f>
        <v>25</v>
      </c>
      <c r="T92" s="417" t="str">
        <f>VLOOKUP(U92,'マスター (3)'!$K:$M,3,FALSE)</f>
        <v>福岡</v>
      </c>
      <c r="U92" s="430" t="s">
        <v>381</v>
      </c>
      <c r="V92" s="153">
        <v>254</v>
      </c>
      <c r="W92" s="162" t="str">
        <f>VLOOKUP(V92,'マスター (3)'!$B$3:$E$200,3,FALSE)</f>
        <v>諌山　莉子</v>
      </c>
      <c r="X92" s="162" t="str">
        <f>VLOOKUP(V92,'マスター (3)'!$B$3:$E$200,2,FALSE)</f>
        <v>四将</v>
      </c>
      <c r="Y92" s="155" t="str">
        <f t="shared" si="53"/>
        <v>o</v>
      </c>
      <c r="Z92" s="155" t="str">
        <f>IF(V92&lt;S92*10,"エラー",IF(V92&gt;S92*10+9,"エラー","o"))</f>
        <v>o</v>
      </c>
      <c r="AC92" s="155" t="str">
        <f>X92</f>
        <v>四将</v>
      </c>
      <c r="AD92" s="155" t="str">
        <f>W92</f>
        <v>諌山　莉子</v>
      </c>
      <c r="AE92" s="120">
        <v>11</v>
      </c>
      <c r="AF92" s="120"/>
      <c r="AG92" s="155" t="str">
        <f t="shared" ref="AG92:AH96" si="74">W97</f>
        <v>渡邉　理子</v>
      </c>
      <c r="AH92" s="155" t="str">
        <f t="shared" si="74"/>
        <v>主将</v>
      </c>
      <c r="AJ92" s="146"/>
      <c r="AK92" s="417">
        <f>VLOOKUP(AM92,'マスター (3)'!$K:$M,2,FALSE)</f>
        <v>10</v>
      </c>
      <c r="AL92" s="417" t="str">
        <f>VLOOKUP(AM92,'マスター (3)'!$K:$M,3,FALSE)</f>
        <v>神奈川</v>
      </c>
      <c r="AM92" s="430" t="s">
        <v>384</v>
      </c>
      <c r="AN92" s="153">
        <v>102</v>
      </c>
      <c r="AO92" s="162" t="str">
        <f>VLOOKUP(AN92,'マスター (3)'!$B$3:$E$200,3,FALSE)</f>
        <v>臼井　菜月</v>
      </c>
      <c r="AP92" s="162" t="str">
        <f>VLOOKUP(AN92,'マスター (3)'!$B$3:$E$200,2,FALSE)</f>
        <v>副将</v>
      </c>
      <c r="AQ92" s="155" t="str">
        <f t="shared" si="51"/>
        <v>o</v>
      </c>
      <c r="AR92" s="155" t="str">
        <f>IF(AN92&lt;AK92*10,"エラー",IF(AN92&gt;AK92*10+9,"エラー","o"))</f>
        <v>o</v>
      </c>
      <c r="AU92" s="191" t="str">
        <f>AP92</f>
        <v>副将</v>
      </c>
      <c r="AV92" s="191" t="str">
        <f>AO92</f>
        <v>臼井　菜月</v>
      </c>
      <c r="AW92" s="120">
        <v>16</v>
      </c>
      <c r="AX92" s="120"/>
      <c r="AY92" s="155" t="str">
        <f t="shared" ref="AY92:AZ96" si="75">AO97</f>
        <v>渡邉　理子</v>
      </c>
      <c r="AZ92" s="155" t="str">
        <f t="shared" si="75"/>
        <v>主将</v>
      </c>
      <c r="BB92" s="149"/>
      <c r="BD92" s="188" t="str">
        <f>VLOOKUP(BE92,'マスター (3)'!D:E,2,FALSE)</f>
        <v>福岡</v>
      </c>
      <c r="BE92" s="168" t="str">
        <f t="shared" si="65"/>
        <v>堀田　晴斗</v>
      </c>
      <c r="BF92" s="155"/>
      <c r="BG92" s="155" t="str">
        <f t="shared" si="54"/>
        <v>諌山　莉子</v>
      </c>
      <c r="BH92" s="155"/>
      <c r="BI92" s="155" t="str">
        <f t="shared" si="55"/>
        <v>臼井　菜月</v>
      </c>
      <c r="BJ92" s="155"/>
      <c r="BK92">
        <f t="shared" si="56"/>
        <v>3</v>
      </c>
      <c r="BM92" s="155" t="str">
        <f t="shared" si="57"/>
        <v>堀田　晴斗</v>
      </c>
      <c r="BN92" s="155" t="str">
        <f>VLOOKUP(BM92,'マスター (3)'!D:E,2,FALSE)</f>
        <v>福岡</v>
      </c>
      <c r="BO92">
        <f>IF(BM92="",0,_xlfn.XLOOKUP(BM92,'マスター (3)'!$D$3:$D$168,'マスター (3)'!$B$3:$B$168,"",0,1))</f>
        <v>252</v>
      </c>
      <c r="BQ92" s="155" t="str">
        <v/>
      </c>
      <c r="BR92" s="155" t="e">
        <v>#N/A</v>
      </c>
      <c r="BS92" s="155">
        <v>0</v>
      </c>
    </row>
    <row r="93" spans="1:71">
      <c r="A93" s="417"/>
      <c r="B93" s="417"/>
      <c r="C93" s="431"/>
      <c r="D93" s="153">
        <v>255</v>
      </c>
      <c r="E93" s="162" t="str">
        <f>VLOOKUP(D93,'マスター (3)'!$B$3:$E$200,3,FALSE)</f>
        <v>末次日菜子</v>
      </c>
      <c r="F93" s="162" t="str">
        <f>VLOOKUP(D93,'マスター (3)'!$B$3:$E$200,2,FALSE)</f>
        <v>五将</v>
      </c>
      <c r="G93" s="155" t="str">
        <f t="shared" si="52"/>
        <v>o</v>
      </c>
      <c r="H93" s="155" t="str">
        <f>IF(D93&lt;A92*10,"エラー",IF(D93&gt;A92*10+9,"エラー","o"))</f>
        <v>o</v>
      </c>
      <c r="K93" s="155" t="str">
        <f t="shared" ref="K93:K96" si="76">F93</f>
        <v>五将</v>
      </c>
      <c r="L93" s="155" t="str">
        <f>E93</f>
        <v>末次日菜子</v>
      </c>
      <c r="M93" s="120">
        <v>22</v>
      </c>
      <c r="N93" s="120"/>
      <c r="O93" s="155" t="str">
        <f t="shared" si="73"/>
        <v>冨満　祐里</v>
      </c>
      <c r="P93" s="155" t="str">
        <f t="shared" si="73"/>
        <v>七将</v>
      </c>
      <c r="R93" s="143"/>
      <c r="S93" s="417"/>
      <c r="T93" s="417"/>
      <c r="U93" s="431"/>
      <c r="V93" s="153">
        <v>252</v>
      </c>
      <c r="W93" s="162" t="str">
        <f>VLOOKUP(V93,'マスター (3)'!$B$3:$E$200,3,FALSE)</f>
        <v>堀田　晴斗</v>
      </c>
      <c r="X93" s="162" t="str">
        <f>VLOOKUP(V93,'マスター (3)'!$B$3:$E$200,2,FALSE)</f>
        <v>副将</v>
      </c>
      <c r="Y93" s="155" t="str">
        <f t="shared" si="53"/>
        <v>o</v>
      </c>
      <c r="Z93" s="155" t="str">
        <f>IF(V93&lt;S92*10,"エラー",IF(V93&gt;S92*10+9,"エラー","o"))</f>
        <v>o</v>
      </c>
      <c r="AC93" s="155" t="str">
        <f t="shared" ref="AC93:AC96" si="77">X93</f>
        <v>副将</v>
      </c>
      <c r="AD93" s="155" t="str">
        <f>W93</f>
        <v>堀田　晴斗</v>
      </c>
      <c r="AE93" s="120">
        <v>23</v>
      </c>
      <c r="AF93" s="120"/>
      <c r="AG93" s="155" t="str">
        <f t="shared" si="74"/>
        <v>原島　梨乃</v>
      </c>
      <c r="AH93" s="155" t="str">
        <f t="shared" si="74"/>
        <v>三将</v>
      </c>
      <c r="AJ93" s="146"/>
      <c r="AK93" s="417"/>
      <c r="AL93" s="417"/>
      <c r="AM93" s="431"/>
      <c r="AN93" s="153">
        <v>103</v>
      </c>
      <c r="AO93" s="162" t="str">
        <f>VLOOKUP(AN93,'マスター (3)'!$B$3:$E$200,3,FALSE)</f>
        <v>吉野　奈緒</v>
      </c>
      <c r="AP93" s="162" t="str">
        <f>VLOOKUP(AN93,'マスター (3)'!$B$3:$E$200,2,FALSE)</f>
        <v>三将</v>
      </c>
      <c r="AQ93" s="155" t="str">
        <f t="shared" si="51"/>
        <v>o</v>
      </c>
      <c r="AR93" s="155" t="str">
        <f>IF(AN93&lt;AK92*10,"エラー",IF(AN93&gt;AK92*10+9,"エラー","o"))</f>
        <v>o</v>
      </c>
      <c r="AU93" s="155" t="str">
        <f t="shared" ref="AU93:AU96" si="78">AP93</f>
        <v>三将</v>
      </c>
      <c r="AV93" s="155" t="str">
        <f>AO93</f>
        <v>吉野　奈緒</v>
      </c>
      <c r="AW93" s="120">
        <v>6</v>
      </c>
      <c r="AX93" s="120"/>
      <c r="AY93" s="155" t="str">
        <f t="shared" si="75"/>
        <v>豊前　結以</v>
      </c>
      <c r="AZ93" s="155" t="str">
        <f t="shared" si="75"/>
        <v>副将</v>
      </c>
      <c r="BB93" s="149"/>
      <c r="BD93" s="188" t="str">
        <f>VLOOKUP(BE93,'マスター (3)'!D:E,2,FALSE)</f>
        <v>福岡</v>
      </c>
      <c r="BE93" s="168" t="str">
        <f t="shared" si="65"/>
        <v>末次日菜子</v>
      </c>
      <c r="BF93" s="155"/>
      <c r="BG93" s="155" t="str">
        <f t="shared" si="54"/>
        <v>堀田　晴斗</v>
      </c>
      <c r="BH93" s="155"/>
      <c r="BI93" s="155" t="str">
        <f t="shared" si="55"/>
        <v>吉野　奈緒</v>
      </c>
      <c r="BJ93" s="155"/>
      <c r="BK93">
        <f t="shared" si="56"/>
        <v>3</v>
      </c>
      <c r="BM93" s="155" t="str">
        <f t="shared" si="57"/>
        <v>末次日菜子</v>
      </c>
      <c r="BN93" s="155" t="str">
        <f>VLOOKUP(BM93,'マスター (3)'!D:E,2,FALSE)</f>
        <v>福岡</v>
      </c>
      <c r="BO93">
        <f>IF(BM93="",0,_xlfn.XLOOKUP(BM93,'マスター (3)'!$D$3:$D$168,'マスター (3)'!$B$3:$B$168,"",0,1))</f>
        <v>255</v>
      </c>
      <c r="BQ93" s="155" t="str">
        <v/>
      </c>
      <c r="BR93" s="155" t="e">
        <v>#N/A</v>
      </c>
      <c r="BS93" s="155">
        <v>0</v>
      </c>
    </row>
    <row r="94" spans="1:71">
      <c r="A94" s="417"/>
      <c r="B94" s="417"/>
      <c r="C94" s="431"/>
      <c r="D94" s="153">
        <v>251</v>
      </c>
      <c r="E94" s="162" t="str">
        <f>VLOOKUP(D94,'マスター (3)'!$B$3:$E$200,3,FALSE)</f>
        <v>天野　瑶子</v>
      </c>
      <c r="F94" s="162" t="str">
        <f>VLOOKUP(D94,'マスター (3)'!$B$3:$E$200,2,FALSE)</f>
        <v>主将</v>
      </c>
      <c r="G94" s="155" t="str">
        <f t="shared" si="52"/>
        <v>o</v>
      </c>
      <c r="H94" s="155" t="str">
        <f>IF(D94&lt;A92*10,"エラー",IF(D94&gt;A92*10+9,"エラー","o"))</f>
        <v>o</v>
      </c>
      <c r="K94" s="155" t="str">
        <f t="shared" si="76"/>
        <v>主将</v>
      </c>
      <c r="L94" s="155" t="str">
        <f>E94</f>
        <v>天野　瑶子</v>
      </c>
      <c r="M94" s="120">
        <v>18</v>
      </c>
      <c r="N94" s="120"/>
      <c r="O94" s="155" t="str">
        <f t="shared" si="73"/>
        <v>吉野　奈緒</v>
      </c>
      <c r="P94" s="155" t="str">
        <f t="shared" si="73"/>
        <v>三将</v>
      </c>
      <c r="R94" s="143"/>
      <c r="S94" s="417"/>
      <c r="T94" s="417"/>
      <c r="U94" s="431"/>
      <c r="V94" s="153">
        <v>255</v>
      </c>
      <c r="W94" s="162" t="str">
        <f>VLOOKUP(V94,'マスター (3)'!$B$3:$E$200,3,FALSE)</f>
        <v>末次日菜子</v>
      </c>
      <c r="X94" s="162" t="str">
        <f>VLOOKUP(V94,'マスター (3)'!$B$3:$E$200,2,FALSE)</f>
        <v>五将</v>
      </c>
      <c r="Y94" s="155" t="str">
        <f t="shared" si="53"/>
        <v>o</v>
      </c>
      <c r="Z94" s="155" t="str">
        <f>IF(V94&lt;S92*10,"エラー",IF(V94&gt;S92*10+9,"エラー","o"))</f>
        <v>o</v>
      </c>
      <c r="AC94" s="155" t="str">
        <f t="shared" si="77"/>
        <v>五将</v>
      </c>
      <c r="AD94" s="155" t="str">
        <f>W94</f>
        <v>末次日菜子</v>
      </c>
      <c r="AE94" s="120">
        <v>30</v>
      </c>
      <c r="AF94" s="120"/>
      <c r="AG94" s="155" t="str">
        <f t="shared" si="74"/>
        <v>-</v>
      </c>
      <c r="AH94" s="155" t="str">
        <f t="shared" si="74"/>
        <v>-</v>
      </c>
      <c r="AJ94" s="146"/>
      <c r="AK94" s="417"/>
      <c r="AL94" s="417"/>
      <c r="AM94" s="431"/>
      <c r="AN94" s="153">
        <v>101</v>
      </c>
      <c r="AO94" s="162" t="str">
        <f>VLOOKUP(AN94,'マスター (3)'!$B$3:$E$200,3,FALSE)</f>
        <v>龍野　愛奈</v>
      </c>
      <c r="AP94" s="162" t="str">
        <f>VLOOKUP(AN94,'マスター (3)'!$B$3:$E$200,2,FALSE)</f>
        <v>主将</v>
      </c>
      <c r="AQ94" s="155" t="str">
        <f t="shared" si="51"/>
        <v>o</v>
      </c>
      <c r="AR94" s="155" t="str">
        <f>IF(AN94&lt;AK92*10,"エラー",IF(AN94&gt;AK92*10+9,"エラー","o"))</f>
        <v>o</v>
      </c>
      <c r="AU94" s="155" t="str">
        <f t="shared" si="78"/>
        <v>主将</v>
      </c>
      <c r="AV94" s="155" t="str">
        <f>AO94</f>
        <v>龍野　愛奈</v>
      </c>
      <c r="AW94" s="120">
        <v>30</v>
      </c>
      <c r="AX94" s="120"/>
      <c r="AY94" s="155" t="str">
        <f t="shared" si="75"/>
        <v>-</v>
      </c>
      <c r="AZ94" s="155" t="str">
        <f t="shared" si="75"/>
        <v>-</v>
      </c>
      <c r="BB94" s="149"/>
      <c r="BD94" s="188" t="str">
        <f>VLOOKUP(BE94,'マスター (3)'!D:E,2,FALSE)</f>
        <v>福岡</v>
      </c>
      <c r="BE94" s="168" t="str">
        <f t="shared" si="65"/>
        <v>天野　瑶子</v>
      </c>
      <c r="BF94" s="155"/>
      <c r="BG94" s="155" t="str">
        <f t="shared" si="54"/>
        <v>末次日菜子</v>
      </c>
      <c r="BH94" s="155"/>
      <c r="BI94" s="155" t="str">
        <f t="shared" si="55"/>
        <v>龍野　愛奈</v>
      </c>
      <c r="BJ94" s="155"/>
      <c r="BK94">
        <f t="shared" si="56"/>
        <v>3</v>
      </c>
      <c r="BM94" s="155" t="str">
        <f t="shared" si="57"/>
        <v>天野　瑶子</v>
      </c>
      <c r="BN94" s="155" t="str">
        <f>VLOOKUP(BM94,'マスター (3)'!D:E,2,FALSE)</f>
        <v>福岡</v>
      </c>
      <c r="BO94">
        <f>IF(BM94="",0,_xlfn.XLOOKUP(BM94,'マスター (3)'!$D$3:$D$168,'マスター (3)'!$B$3:$B$168,"",0,1))</f>
        <v>251</v>
      </c>
      <c r="BQ94" s="155" t="str">
        <v/>
      </c>
      <c r="BR94" s="155" t="e">
        <v>#N/A</v>
      </c>
      <c r="BS94" s="155">
        <v>0</v>
      </c>
    </row>
    <row r="95" spans="1:71">
      <c r="A95" s="417"/>
      <c r="B95" s="417"/>
      <c r="C95" s="431"/>
      <c r="D95" s="153">
        <v>253</v>
      </c>
      <c r="E95" s="162" t="str">
        <f>VLOOKUP(D95,'マスター (3)'!$B$3:$E$200,3,FALSE)</f>
        <v>坂西こころ</v>
      </c>
      <c r="F95" s="162" t="str">
        <f>VLOOKUP(D95,'マスター (3)'!$B$3:$E$200,2,FALSE)</f>
        <v>三将</v>
      </c>
      <c r="G95" s="155" t="str">
        <f t="shared" si="52"/>
        <v>o</v>
      </c>
      <c r="H95" s="155" t="str">
        <f>IF(D95&lt;A92*10,"エラー",IF(D95&gt;A92*10+9,"エラー","o"))</f>
        <v>o</v>
      </c>
      <c r="K95" s="155" t="str">
        <f t="shared" si="76"/>
        <v>三将</v>
      </c>
      <c r="L95" s="155" t="str">
        <f>E95</f>
        <v>坂西こころ</v>
      </c>
      <c r="M95" s="120"/>
      <c r="N95" s="120">
        <v>17</v>
      </c>
      <c r="O95" s="155" t="str">
        <f t="shared" si="73"/>
        <v>井上　紗希</v>
      </c>
      <c r="P95" s="155" t="str">
        <f t="shared" si="73"/>
        <v>四将</v>
      </c>
      <c r="R95" s="143"/>
      <c r="S95" s="417"/>
      <c r="T95" s="417"/>
      <c r="U95" s="431"/>
      <c r="V95" s="153">
        <v>251</v>
      </c>
      <c r="W95" s="162" t="str">
        <f>VLOOKUP(V95,'マスター (3)'!$B$3:$E$200,3,FALSE)</f>
        <v>天野　瑶子</v>
      </c>
      <c r="X95" s="162" t="str">
        <f>VLOOKUP(V95,'マスター (3)'!$B$3:$E$200,2,FALSE)</f>
        <v>主将</v>
      </c>
      <c r="Y95" s="155" t="str">
        <f t="shared" si="53"/>
        <v>o</v>
      </c>
      <c r="Z95" s="155" t="str">
        <f>IF(V95&lt;S92*10,"エラー",IF(V95&gt;S92*10+9,"エラー","o"))</f>
        <v>o</v>
      </c>
      <c r="AC95" s="155" t="str">
        <f t="shared" si="77"/>
        <v>主将</v>
      </c>
      <c r="AD95" s="155" t="str">
        <f>W95</f>
        <v>天野　瑶子</v>
      </c>
      <c r="AE95" s="120">
        <v>30</v>
      </c>
      <c r="AF95" s="120"/>
      <c r="AG95" s="155" t="str">
        <f t="shared" si="74"/>
        <v>-</v>
      </c>
      <c r="AH95" s="155" t="str">
        <f t="shared" si="74"/>
        <v>-</v>
      </c>
      <c r="AJ95" s="146"/>
      <c r="AK95" s="417"/>
      <c r="AL95" s="417"/>
      <c r="AM95" s="431"/>
      <c r="AN95" s="153">
        <v>106</v>
      </c>
      <c r="AO95" s="162" t="str">
        <f>VLOOKUP(AN95,'マスター (3)'!$B$3:$E$200,3,FALSE)</f>
        <v>巴　　美雪</v>
      </c>
      <c r="AP95" s="162" t="str">
        <f>VLOOKUP(AN95,'マスター (3)'!$B$3:$E$200,2,FALSE)</f>
        <v>六将</v>
      </c>
      <c r="AQ95" s="155" t="str">
        <f t="shared" si="51"/>
        <v>o</v>
      </c>
      <c r="AR95" s="155" t="str">
        <f>IF(AN95&lt;AK92*10,"エラー",IF(AN95&gt;AK92*10+9,"エラー","o"))</f>
        <v>o</v>
      </c>
      <c r="AU95" s="155" t="str">
        <f t="shared" si="78"/>
        <v>六将</v>
      </c>
      <c r="AV95" s="155" t="str">
        <f>AO95</f>
        <v>巴　　美雪</v>
      </c>
      <c r="AW95" s="120">
        <v>13</v>
      </c>
      <c r="AX95" s="120"/>
      <c r="AY95" s="155" t="str">
        <f t="shared" si="75"/>
        <v>原島　梨乃</v>
      </c>
      <c r="AZ95" s="155" t="str">
        <f t="shared" si="75"/>
        <v>三将</v>
      </c>
      <c r="BB95" s="149"/>
      <c r="BD95" s="192" t="str">
        <f>VLOOKUP(BE95,'マスター (3)'!D:E,2,FALSE)</f>
        <v>神奈川</v>
      </c>
      <c r="BE95" s="168" t="str">
        <f t="shared" si="65"/>
        <v>井上　紗希</v>
      </c>
      <c r="BF95" s="155"/>
      <c r="BG95" s="155" t="str">
        <f t="shared" si="54"/>
        <v>天野　瑶子</v>
      </c>
      <c r="BH95" s="155"/>
      <c r="BI95" s="155" t="str">
        <f t="shared" si="55"/>
        <v>巴　　美雪</v>
      </c>
      <c r="BJ95" s="155"/>
      <c r="BK95">
        <f t="shared" si="56"/>
        <v>2</v>
      </c>
      <c r="BM95" s="155" t="str">
        <f t="shared" si="57"/>
        <v/>
      </c>
      <c r="BN95" s="155" t="e">
        <f>VLOOKUP(BM95,'マスター (3)'!D:E,2,FALSE)</f>
        <v>#N/A</v>
      </c>
      <c r="BO95">
        <f>IF(BM95="",0,_xlfn.XLOOKUP(BM95,'マスター (3)'!$D$3:$D$168,'マスター (3)'!$B$3:$B$168,"",0,1))</f>
        <v>0</v>
      </c>
      <c r="BQ95" s="155" t="str">
        <v/>
      </c>
      <c r="BR95" s="155" t="e">
        <v>#N/A</v>
      </c>
      <c r="BS95" s="155">
        <v>0</v>
      </c>
    </row>
    <row r="96" spans="1:71">
      <c r="A96" s="417"/>
      <c r="B96" s="417"/>
      <c r="C96" s="431"/>
      <c r="D96" s="153">
        <v>254</v>
      </c>
      <c r="E96" s="162" t="str">
        <f>VLOOKUP(D96,'マスター (3)'!$B$3:$E$200,3,FALSE)</f>
        <v>諌山　莉子</v>
      </c>
      <c r="F96" s="162" t="str">
        <f>VLOOKUP(D96,'マスター (3)'!$B$3:$E$200,2,FALSE)</f>
        <v>四将</v>
      </c>
      <c r="G96" s="155" t="str">
        <f t="shared" si="52"/>
        <v>o</v>
      </c>
      <c r="H96" s="155" t="str">
        <f>IF(D96&lt;A92*10,"エラー",IF(D96&gt;A92*10+9,"エラー","o"))</f>
        <v>o</v>
      </c>
      <c r="K96" s="155" t="str">
        <f t="shared" si="76"/>
        <v>四将</v>
      </c>
      <c r="L96" s="155" t="str">
        <f>E96</f>
        <v>諌山　莉子</v>
      </c>
      <c r="M96" s="120"/>
      <c r="N96" s="120">
        <v>12</v>
      </c>
      <c r="O96" s="155" t="str">
        <f t="shared" si="73"/>
        <v>臼井　菜月</v>
      </c>
      <c r="P96" s="155" t="str">
        <f t="shared" si="73"/>
        <v>副将</v>
      </c>
      <c r="R96" s="143"/>
      <c r="S96" s="417"/>
      <c r="T96" s="417"/>
      <c r="U96" s="431"/>
      <c r="V96" s="153">
        <v>257</v>
      </c>
      <c r="W96" s="162" t="str">
        <f>VLOOKUP(V96,'マスター (3)'!$B$3:$E$200,3,FALSE)</f>
        <v>小川　結希</v>
      </c>
      <c r="X96" s="162" t="str">
        <f>VLOOKUP(V96,'マスター (3)'!$B$3:$E$200,2,FALSE)</f>
        <v>七将</v>
      </c>
      <c r="Y96" s="155" t="str">
        <f t="shared" si="53"/>
        <v>o</v>
      </c>
      <c r="Z96" s="155" t="str">
        <f>IF(V96&lt;S92*10,"エラー",IF(V96&gt;S92*10+9,"エラー","o"))</f>
        <v>o</v>
      </c>
      <c r="AC96" s="155" t="str">
        <f t="shared" si="77"/>
        <v>七将</v>
      </c>
      <c r="AD96" s="155" t="str">
        <f>W96</f>
        <v>小川　結希</v>
      </c>
      <c r="AE96" s="120">
        <v>16</v>
      </c>
      <c r="AF96" s="120"/>
      <c r="AG96" s="155" t="str">
        <f t="shared" si="74"/>
        <v>豊前　結以</v>
      </c>
      <c r="AH96" s="155" t="str">
        <f t="shared" si="74"/>
        <v>副将</v>
      </c>
      <c r="AJ96" s="146"/>
      <c r="AK96" s="417"/>
      <c r="AL96" s="417"/>
      <c r="AM96" s="431"/>
      <c r="AN96" s="153">
        <v>104</v>
      </c>
      <c r="AO96" s="162" t="str">
        <f>VLOOKUP(AN96,'マスター (3)'!$B$3:$E$200,3,FALSE)</f>
        <v>井上　紗希</v>
      </c>
      <c r="AP96" s="162" t="str">
        <f>VLOOKUP(AN96,'マスター (3)'!$B$3:$E$200,2,FALSE)</f>
        <v>四将</v>
      </c>
      <c r="AQ96" s="155" t="str">
        <f t="shared" si="51"/>
        <v>o</v>
      </c>
      <c r="AR96" s="155" t="str">
        <f>IF(AN96&lt;AK92*10,"エラー",IF(AN96&gt;AK92*10+9,"エラー","o"))</f>
        <v>o</v>
      </c>
      <c r="AU96" s="193" t="str">
        <f t="shared" si="78"/>
        <v>四将</v>
      </c>
      <c r="AV96" s="193" t="str">
        <f>AO96</f>
        <v>井上　紗希</v>
      </c>
      <c r="AW96" s="120">
        <v>30</v>
      </c>
      <c r="AX96" s="120"/>
      <c r="AY96" s="155" t="str">
        <f t="shared" si="75"/>
        <v>-</v>
      </c>
      <c r="AZ96" s="155" t="str">
        <f t="shared" si="75"/>
        <v>-</v>
      </c>
      <c r="BB96" s="149"/>
      <c r="BD96" s="188" t="str">
        <f>VLOOKUP(BE96,'マスター (3)'!D:E,2,FALSE)</f>
        <v>神奈川</v>
      </c>
      <c r="BE96" s="168" t="str">
        <f t="shared" si="65"/>
        <v>臼井　菜月</v>
      </c>
      <c r="BF96" s="155"/>
      <c r="BG96" s="155" t="str">
        <f t="shared" si="54"/>
        <v>小川　結希</v>
      </c>
      <c r="BH96" s="155"/>
      <c r="BI96" s="155" t="str">
        <f t="shared" si="55"/>
        <v>井上　紗希</v>
      </c>
      <c r="BJ96" s="155"/>
      <c r="BK96">
        <f t="shared" si="56"/>
        <v>3</v>
      </c>
      <c r="BM96" s="155" t="str">
        <f t="shared" si="57"/>
        <v>臼井　菜月</v>
      </c>
      <c r="BN96" s="155" t="str">
        <f>VLOOKUP(BM96,'マスター (3)'!D:E,2,FALSE)</f>
        <v>神奈川</v>
      </c>
      <c r="BO96">
        <f>IF(BM96="",0,_xlfn.XLOOKUP(BM96,'マスター (3)'!$D$3:$D$168,'マスター (3)'!$B$3:$B$168,"",0,1))</f>
        <v>102</v>
      </c>
      <c r="BQ96" s="155" t="str">
        <v/>
      </c>
      <c r="BR96" s="155" t="e">
        <v>#N/A</v>
      </c>
      <c r="BS96" s="155">
        <v>0</v>
      </c>
    </row>
    <row r="97" spans="1:71">
      <c r="A97" s="417">
        <f>VLOOKUP(C97,'マスター (3)'!$K:$M,2,FALSE)</f>
        <v>10</v>
      </c>
      <c r="B97" s="417" t="str">
        <f>VLOOKUP(C97,'マスター (3)'!$K:$M,3,FALSE)</f>
        <v>神奈川</v>
      </c>
      <c r="C97" s="420" t="s">
        <v>384</v>
      </c>
      <c r="D97" s="153">
        <v>101</v>
      </c>
      <c r="E97" s="155" t="str">
        <f>VLOOKUP(D97,'マスター (3)'!$B$3:$E$200,3,FALSE)</f>
        <v>龍野　愛奈</v>
      </c>
      <c r="F97" s="155" t="str">
        <f>VLOOKUP(D97,'マスター (3)'!$B$3:$E$200,2,FALSE)</f>
        <v>主将</v>
      </c>
      <c r="G97" s="155" t="str">
        <f t="shared" si="52"/>
        <v>o</v>
      </c>
      <c r="H97" s="155" t="str">
        <f>IF(D97&lt;A97*10,"エラー",IF(D97&gt;A97*10+9,"エラー","o"))</f>
        <v>o</v>
      </c>
      <c r="R97" s="143"/>
      <c r="S97" s="417">
        <f>VLOOKUP(U97,'マスター (3)'!$K:$M,2,FALSE)</f>
        <v>11</v>
      </c>
      <c r="T97" s="417" t="str">
        <f>VLOOKUP(U97,'マスター (3)'!$K:$M,3,FALSE)</f>
        <v>山梨</v>
      </c>
      <c r="U97" s="420" t="s">
        <v>387</v>
      </c>
      <c r="V97" s="153">
        <v>111</v>
      </c>
      <c r="W97" s="155" t="str">
        <f>VLOOKUP(V97,'マスター (3)'!$B$3:$E$200,3,FALSE)</f>
        <v>渡邉　理子</v>
      </c>
      <c r="X97" s="155" t="str">
        <f>VLOOKUP(V97,'マスター (3)'!$B$3:$E$200,2,FALSE)</f>
        <v>主将</v>
      </c>
      <c r="Y97" s="155" t="str">
        <f t="shared" si="53"/>
        <v>o</v>
      </c>
      <c r="Z97" s="155" t="str">
        <f>IF(V97&lt;S97*10,"エラー",IF(V97&gt;S97*10+9,"エラー","o"))</f>
        <v>o</v>
      </c>
      <c r="AJ97" s="146"/>
      <c r="AK97" s="417">
        <f>VLOOKUP(AM97,'マスター (3)'!$K:$M,2,FALSE)</f>
        <v>11</v>
      </c>
      <c r="AL97" s="417" t="str">
        <f>VLOOKUP(AM97,'マスター (3)'!$K:$M,3,FALSE)</f>
        <v>山梨</v>
      </c>
      <c r="AM97" s="420" t="s">
        <v>387</v>
      </c>
      <c r="AN97" s="153">
        <v>111</v>
      </c>
      <c r="AO97" s="155" t="str">
        <f>VLOOKUP(AN97,'マスター (3)'!$B$3:$E$200,3,FALSE)</f>
        <v>渡邉　理子</v>
      </c>
      <c r="AP97" s="155" t="str">
        <f>VLOOKUP(AN97,'マスター (3)'!$B$3:$E$200,2,FALSE)</f>
        <v>主将</v>
      </c>
      <c r="AQ97" s="155" t="str">
        <f t="shared" si="51"/>
        <v>o</v>
      </c>
      <c r="AR97" s="155" t="str">
        <f>IF(AN97&lt;AK97*10,"エラー",IF(AN97&gt;AK97*10+9,"エラー","o"))</f>
        <v>o</v>
      </c>
      <c r="BB97" s="149"/>
      <c r="BD97" s="188" t="e">
        <f>VLOOKUP(BE97,'マスター (3)'!D:E,2,FALSE)</f>
        <v>#N/A</v>
      </c>
      <c r="BE97" s="168" t="str">
        <f t="shared" si="65"/>
        <v/>
      </c>
      <c r="BF97" s="155"/>
      <c r="BG97" s="155" t="str">
        <f t="shared" si="54"/>
        <v/>
      </c>
      <c r="BH97" s="155"/>
      <c r="BI97" s="155" t="str">
        <f t="shared" si="55"/>
        <v/>
      </c>
      <c r="BJ97" s="155"/>
      <c r="BK97">
        <f t="shared" si="56"/>
        <v>6291264</v>
      </c>
      <c r="BM97" s="155" t="str">
        <f t="shared" si="57"/>
        <v/>
      </c>
      <c r="BN97" s="155" t="e">
        <f>VLOOKUP(BM97,'マスター (3)'!D:E,2,FALSE)</f>
        <v>#N/A</v>
      </c>
      <c r="BO97">
        <f>IF(BM97="",0,_xlfn.XLOOKUP(BM97,'マスター (3)'!$D$3:$D$168,'マスター (3)'!$B$3:$B$168,"",0,1))</f>
        <v>0</v>
      </c>
      <c r="BQ97" s="155" t="str">
        <v/>
      </c>
      <c r="BR97" s="155" t="e">
        <v>#N/A</v>
      </c>
      <c r="BS97" s="155">
        <v>0</v>
      </c>
    </row>
    <row r="98" spans="1:71">
      <c r="A98" s="417"/>
      <c r="B98" s="417"/>
      <c r="C98" s="420"/>
      <c r="D98" s="153">
        <v>107</v>
      </c>
      <c r="E98" s="155" t="str">
        <f>VLOOKUP(D98,'マスター (3)'!$B$3:$E$200,3,FALSE)</f>
        <v>冨満　祐里</v>
      </c>
      <c r="F98" s="155" t="str">
        <f>VLOOKUP(D98,'マスター (3)'!$B$3:$E$200,2,FALSE)</f>
        <v>七将</v>
      </c>
      <c r="G98" s="155" t="str">
        <f t="shared" si="52"/>
        <v>o</v>
      </c>
      <c r="H98" s="155" t="str">
        <f>IF(D98&lt;A97*10,"エラー",IF(D98&gt;A97*10+9,"エラー","o"))</f>
        <v>o</v>
      </c>
      <c r="R98" s="143"/>
      <c r="S98" s="417"/>
      <c r="T98" s="417"/>
      <c r="U98" s="420"/>
      <c r="V98" s="153">
        <v>113</v>
      </c>
      <c r="W98" s="155" t="str">
        <f>VLOOKUP(V98,'マスター (3)'!$B$3:$E$200,3,FALSE)</f>
        <v>原島　梨乃</v>
      </c>
      <c r="X98" s="155" t="str">
        <f>VLOOKUP(V98,'マスター (3)'!$B$3:$E$200,2,FALSE)</f>
        <v>三将</v>
      </c>
      <c r="Y98" s="155" t="str">
        <f t="shared" si="53"/>
        <v>o</v>
      </c>
      <c r="Z98" s="155" t="str">
        <f>IF(V98&lt;S97*10,"エラー",IF(V98&gt;S97*10+9,"エラー","o"))</f>
        <v>o</v>
      </c>
      <c r="AJ98" s="146"/>
      <c r="AK98" s="417"/>
      <c r="AL98" s="417"/>
      <c r="AM98" s="420"/>
      <c r="AN98" s="153">
        <v>112</v>
      </c>
      <c r="AO98" s="155" t="str">
        <f>VLOOKUP(AN98,'マスター (3)'!$B$3:$E$200,3,FALSE)</f>
        <v>豊前　結以</v>
      </c>
      <c r="AP98" s="155" t="str">
        <f>VLOOKUP(AN98,'マスター (3)'!$B$3:$E$200,2,FALSE)</f>
        <v>副将</v>
      </c>
      <c r="AQ98" s="155" t="str">
        <f t="shared" si="51"/>
        <v>o</v>
      </c>
      <c r="AR98" s="155" t="str">
        <f>IF(AN98&lt;AK97*10,"エラー",IF(AN98&gt;AK97*10+9,"エラー","o"))</f>
        <v>o</v>
      </c>
      <c r="BB98" s="149"/>
      <c r="BD98" s="188" t="e">
        <f>VLOOKUP(BE98,'マスター (3)'!D:E,2,FALSE)</f>
        <v>#N/A</v>
      </c>
      <c r="BE98" s="168" t="str">
        <f t="shared" si="65"/>
        <v/>
      </c>
      <c r="BF98" s="155"/>
      <c r="BG98" s="155" t="str">
        <f t="shared" si="54"/>
        <v/>
      </c>
      <c r="BH98" s="155"/>
      <c r="BI98" s="155" t="str">
        <f t="shared" si="55"/>
        <v/>
      </c>
      <c r="BJ98" s="155"/>
      <c r="BK98">
        <f t="shared" si="56"/>
        <v>6291264</v>
      </c>
      <c r="BM98" s="155" t="str">
        <f t="shared" si="57"/>
        <v/>
      </c>
      <c r="BN98" s="155" t="e">
        <f>VLOOKUP(BM98,'マスター (3)'!D:E,2,FALSE)</f>
        <v>#N/A</v>
      </c>
      <c r="BO98">
        <f>IF(BM98="",0,_xlfn.XLOOKUP(BM98,'マスター (3)'!$D$3:$D$168,'マスター (3)'!$B$3:$B$168,"",0,1))</f>
        <v>0</v>
      </c>
      <c r="BQ98" s="155" t="str">
        <v/>
      </c>
      <c r="BR98" s="155" t="e">
        <v>#N/A</v>
      </c>
      <c r="BS98" s="155">
        <v>0</v>
      </c>
    </row>
    <row r="99" spans="1:71">
      <c r="A99" s="417"/>
      <c r="B99" s="417"/>
      <c r="C99" s="420"/>
      <c r="D99" s="153">
        <v>103</v>
      </c>
      <c r="E99" s="155" t="str">
        <f>VLOOKUP(D99,'マスター (3)'!$B$3:$E$200,3,FALSE)</f>
        <v>吉野　奈緒</v>
      </c>
      <c r="F99" s="155" t="str">
        <f>VLOOKUP(D99,'マスター (3)'!$B$3:$E$200,2,FALSE)</f>
        <v>三将</v>
      </c>
      <c r="G99" s="155" t="str">
        <f t="shared" si="52"/>
        <v>o</v>
      </c>
      <c r="H99" s="155" t="str">
        <f>IF(D99&lt;A97*10,"エラー",IF(D99&gt;A97*10+9,"エラー","o"))</f>
        <v>o</v>
      </c>
      <c r="R99" s="143"/>
      <c r="S99" s="417"/>
      <c r="T99" s="417"/>
      <c r="U99" s="420"/>
      <c r="V99" s="153"/>
      <c r="W99" s="155" t="s">
        <v>499</v>
      </c>
      <c r="X99" s="155" t="s">
        <v>499</v>
      </c>
      <c r="Y99" s="155" t="str">
        <f t="shared" si="53"/>
        <v>o</v>
      </c>
      <c r="Z99" s="155" t="str">
        <f>IF(V99&lt;S97*10,"エラー",IF(V99&gt;S97*10+9,"エラー","o"))</f>
        <v>エラー</v>
      </c>
      <c r="AJ99" s="146"/>
      <c r="AK99" s="417"/>
      <c r="AL99" s="417"/>
      <c r="AM99" s="420"/>
      <c r="AN99" s="153"/>
      <c r="AO99" s="155" t="s">
        <v>499</v>
      </c>
      <c r="AP99" s="155" t="s">
        <v>499</v>
      </c>
      <c r="AQ99" s="155" t="str">
        <f t="shared" si="51"/>
        <v>o</v>
      </c>
      <c r="AR99" s="155" t="str">
        <f>IF(AN99&lt;AK97*10,"エラー",IF(AN99&gt;AK97*10+9,"エラー","o"))</f>
        <v>エラー</v>
      </c>
      <c r="BB99" s="149"/>
      <c r="BD99" s="188" t="e">
        <f>VLOOKUP(BE99,'マスター (3)'!D:E,2,FALSE)</f>
        <v>#N/A</v>
      </c>
      <c r="BE99" s="168" t="str">
        <f t="shared" si="65"/>
        <v/>
      </c>
      <c r="BF99" s="155"/>
      <c r="BG99" s="155" t="str">
        <f t="shared" si="54"/>
        <v/>
      </c>
      <c r="BH99" s="155"/>
      <c r="BI99" s="155" t="str">
        <f t="shared" si="55"/>
        <v/>
      </c>
      <c r="BJ99" s="155"/>
      <c r="BK99">
        <f t="shared" si="56"/>
        <v>6291264</v>
      </c>
      <c r="BM99" s="155" t="str">
        <f t="shared" si="57"/>
        <v/>
      </c>
      <c r="BN99" s="155" t="e">
        <f>VLOOKUP(BM99,'マスター (3)'!D:E,2,FALSE)</f>
        <v>#N/A</v>
      </c>
      <c r="BO99">
        <f>IF(BM99="",0,_xlfn.XLOOKUP(BM99,'マスター (3)'!$D$3:$D$168,'マスター (3)'!$B$3:$B$168,"",0,1))</f>
        <v>0</v>
      </c>
      <c r="BQ99" s="155" t="str">
        <v/>
      </c>
      <c r="BR99" s="155" t="e">
        <v>#N/A</v>
      </c>
      <c r="BS99" s="155">
        <v>0</v>
      </c>
    </row>
    <row r="100" spans="1:71">
      <c r="A100" s="417"/>
      <c r="B100" s="417"/>
      <c r="C100" s="420"/>
      <c r="D100" s="153">
        <v>104</v>
      </c>
      <c r="E100" s="155" t="str">
        <f>VLOOKUP(D100,'マスター (3)'!$B$3:$E$200,3,FALSE)</f>
        <v>井上　紗希</v>
      </c>
      <c r="F100" s="155" t="str">
        <f>VLOOKUP(D100,'マスター (3)'!$B$3:$E$200,2,FALSE)</f>
        <v>四将</v>
      </c>
      <c r="G100" s="155" t="str">
        <f t="shared" si="52"/>
        <v>o</v>
      </c>
      <c r="H100" s="155" t="str">
        <f>IF(D100&lt;A97*10,"エラー",IF(D100&gt;A97*10+9,"エラー","o"))</f>
        <v>o</v>
      </c>
      <c r="R100" s="143"/>
      <c r="S100" s="417"/>
      <c r="T100" s="417"/>
      <c r="U100" s="420"/>
      <c r="V100" s="153"/>
      <c r="W100" s="155" t="s">
        <v>499</v>
      </c>
      <c r="X100" s="155" t="s">
        <v>499</v>
      </c>
      <c r="Y100" s="155" t="str">
        <f t="shared" si="53"/>
        <v>o</v>
      </c>
      <c r="Z100" s="155" t="str">
        <f>IF(V100&lt;S97*10,"エラー",IF(V100&gt;S97*10+9,"エラー","o"))</f>
        <v>エラー</v>
      </c>
      <c r="AJ100" s="146"/>
      <c r="AK100" s="417"/>
      <c r="AL100" s="417"/>
      <c r="AM100" s="420"/>
      <c r="AN100" s="153">
        <v>113</v>
      </c>
      <c r="AO100" s="155" t="str">
        <f>VLOOKUP(AN100,'マスター (3)'!$B$3:$E$200,3,FALSE)</f>
        <v>原島　梨乃</v>
      </c>
      <c r="AP100" s="155" t="str">
        <f>VLOOKUP(AN100,'マスター (3)'!$B$3:$E$200,2,FALSE)</f>
        <v>三将</v>
      </c>
      <c r="AQ100" s="155" t="str">
        <f t="shared" si="51"/>
        <v>o</v>
      </c>
      <c r="AR100" s="155" t="str">
        <f>IF(AN100&lt;AK97*10,"エラー",IF(AN100&gt;AK97*10+9,"エラー","o"))</f>
        <v>o</v>
      </c>
      <c r="BB100" s="149"/>
      <c r="BD100" s="188" t="e">
        <f>VLOOKUP(BE100,'マスター (3)'!D:E,2,FALSE)</f>
        <v>#N/A</v>
      </c>
      <c r="BE100" s="168" t="str">
        <f t="shared" si="65"/>
        <v/>
      </c>
      <c r="BF100" s="155"/>
      <c r="BG100" s="155" t="str">
        <f t="shared" si="54"/>
        <v/>
      </c>
      <c r="BH100" s="155"/>
      <c r="BI100" s="155" t="str">
        <f t="shared" si="55"/>
        <v/>
      </c>
      <c r="BJ100" s="155"/>
      <c r="BK100">
        <f t="shared" si="56"/>
        <v>6291264</v>
      </c>
      <c r="BM100" s="155" t="str">
        <f t="shared" si="57"/>
        <v/>
      </c>
      <c r="BN100" s="155" t="e">
        <f>VLOOKUP(BM100,'マスター (3)'!D:E,2,FALSE)</f>
        <v>#N/A</v>
      </c>
      <c r="BO100">
        <f>IF(BM100="",0,_xlfn.XLOOKUP(BM100,'マスター (3)'!$D$3:$D$168,'マスター (3)'!$B$3:$B$168,"",0,1))</f>
        <v>0</v>
      </c>
      <c r="BQ100" s="155" t="str">
        <v/>
      </c>
      <c r="BR100" s="155" t="e">
        <v>#N/A</v>
      </c>
      <c r="BS100" s="155">
        <v>0</v>
      </c>
    </row>
    <row r="101" spans="1:71" ht="19" thickBot="1">
      <c r="A101" s="417"/>
      <c r="B101" s="417"/>
      <c r="C101" s="421"/>
      <c r="D101" s="153">
        <v>102</v>
      </c>
      <c r="E101" s="155" t="str">
        <f>VLOOKUP(D101,'マスター (3)'!$B$3:$E$200,3,FALSE)</f>
        <v>臼井　菜月</v>
      </c>
      <c r="F101" s="155" t="str">
        <f>VLOOKUP(D101,'マスター (3)'!$B$3:$E$200,2,FALSE)</f>
        <v>副将</v>
      </c>
      <c r="G101" s="155" t="str">
        <f t="shared" si="52"/>
        <v>o</v>
      </c>
      <c r="H101" s="155" t="str">
        <f>IF(D101&lt;A97*10,"エラー",IF(D101&gt;A97*10+9,"エラー","o"))</f>
        <v>o</v>
      </c>
      <c r="K101" t="str">
        <f>B102</f>
        <v>大阪</v>
      </c>
      <c r="O101" t="str">
        <f>B107</f>
        <v>三重</v>
      </c>
      <c r="R101" s="143"/>
      <c r="S101" s="417"/>
      <c r="T101" s="417"/>
      <c r="U101" s="421"/>
      <c r="V101" s="153">
        <v>112</v>
      </c>
      <c r="W101" s="155" t="str">
        <f>VLOOKUP(V101,'マスター (3)'!$B$3:$E$200,3,FALSE)</f>
        <v>豊前　結以</v>
      </c>
      <c r="X101" s="155" t="str">
        <f>VLOOKUP(V101,'マスター (3)'!$B$3:$E$200,2,FALSE)</f>
        <v>副将</v>
      </c>
      <c r="Y101" s="155" t="str">
        <f t="shared" si="53"/>
        <v>o</v>
      </c>
      <c r="Z101" s="155" t="str">
        <f>IF(V101&lt;S97*10,"エラー",IF(V101&gt;S97*10+9,"エラー","o"))</f>
        <v>o</v>
      </c>
      <c r="AC101" t="str">
        <f>T102</f>
        <v>大阪</v>
      </c>
      <c r="AG101" t="str">
        <f>T107</f>
        <v>福井</v>
      </c>
      <c r="AJ101" s="146"/>
      <c r="AK101" s="417"/>
      <c r="AL101" s="417"/>
      <c r="AM101" s="421"/>
      <c r="AN101" s="153"/>
      <c r="AO101" s="155" t="s">
        <v>499</v>
      </c>
      <c r="AP101" s="155" t="s">
        <v>499</v>
      </c>
      <c r="AQ101" s="155" t="str">
        <f t="shared" si="51"/>
        <v>o</v>
      </c>
      <c r="AR101" s="155" t="str">
        <f>IF(AN101&lt;AK97*10,"エラー",IF(AN101&gt;AK97*10+9,"エラー","o"))</f>
        <v>エラー</v>
      </c>
      <c r="AU101" t="str">
        <f>AL102</f>
        <v>三重</v>
      </c>
      <c r="AY101" t="str">
        <f>AL107</f>
        <v>福井</v>
      </c>
      <c r="BB101" s="149"/>
      <c r="BD101" s="188" t="e">
        <f>VLOOKUP(BE101,'マスター (3)'!D:E,2,FALSE)</f>
        <v>#N/A</v>
      </c>
      <c r="BE101" s="168" t="str">
        <f t="shared" si="65"/>
        <v/>
      </c>
      <c r="BF101" s="155"/>
      <c r="BG101" s="155" t="str">
        <f t="shared" si="54"/>
        <v/>
      </c>
      <c r="BH101" s="155"/>
      <c r="BI101" s="155" t="str">
        <f t="shared" si="55"/>
        <v/>
      </c>
      <c r="BJ101" s="155"/>
      <c r="BK101">
        <f t="shared" si="56"/>
        <v>6291264</v>
      </c>
      <c r="BM101" s="155" t="str">
        <f t="shared" si="57"/>
        <v/>
      </c>
      <c r="BN101" s="155" t="e">
        <f>VLOOKUP(BM101,'マスター (3)'!D:E,2,FALSE)</f>
        <v>#N/A</v>
      </c>
      <c r="BO101">
        <f>IF(BM101="",0,_xlfn.XLOOKUP(BM101,'マスター (3)'!$D$3:$D$168,'マスター (3)'!$B$3:$B$168,"",0,1))</f>
        <v>0</v>
      </c>
      <c r="BQ101" s="155" t="str">
        <v/>
      </c>
      <c r="BR101" s="155" t="e">
        <v>#N/A</v>
      </c>
      <c r="BS101" s="155">
        <v>0</v>
      </c>
    </row>
    <row r="102" spans="1:71">
      <c r="A102" s="417">
        <f>VLOOKUP(C102,'マスター (3)'!$K:$M,2,FALSE)</f>
        <v>21</v>
      </c>
      <c r="B102" s="417" t="str">
        <f>VLOOKUP(C102,'マスター (3)'!$K:$M,3,FALSE)</f>
        <v>大阪</v>
      </c>
      <c r="C102" s="432" t="s">
        <v>390</v>
      </c>
      <c r="D102" s="153">
        <v>214</v>
      </c>
      <c r="E102" s="163" t="str">
        <f>VLOOKUP(D102,'マスター (3)'!$B$3:$E$200,3,FALSE)</f>
        <v>倉島　希依</v>
      </c>
      <c r="F102" s="163" t="str">
        <f>VLOOKUP(D102,'マスター (3)'!$B$3:$E$200,2,FALSE)</f>
        <v>四将</v>
      </c>
      <c r="G102" s="155" t="str">
        <f t="shared" si="52"/>
        <v>o</v>
      </c>
      <c r="H102" s="155" t="str">
        <f>IF(D102&lt;A102*10,"エラー",IF(D102&gt;A102*10+9,"エラー","o"))</f>
        <v>o</v>
      </c>
      <c r="K102" s="155" t="str">
        <f>F102</f>
        <v>四将</v>
      </c>
      <c r="L102" s="155" t="str">
        <f>E102</f>
        <v>倉島　希依</v>
      </c>
      <c r="M102" s="120">
        <v>7</v>
      </c>
      <c r="N102" s="120"/>
      <c r="O102" s="155" t="str">
        <f t="shared" ref="O102:P106" si="79">E107</f>
        <v>田中　海音</v>
      </c>
      <c r="P102" s="155" t="str">
        <f t="shared" si="79"/>
        <v>四将</v>
      </c>
      <c r="R102" s="143"/>
      <c r="S102" s="417">
        <f>VLOOKUP(U102,'マスター (3)'!$K:$M,2,FALSE)</f>
        <v>21</v>
      </c>
      <c r="T102" s="417" t="str">
        <f>VLOOKUP(U102,'マスター (3)'!$K:$M,3,FALSE)</f>
        <v>大阪</v>
      </c>
      <c r="U102" s="432" t="s">
        <v>390</v>
      </c>
      <c r="V102" s="153">
        <v>214</v>
      </c>
      <c r="W102" s="163" t="str">
        <f>VLOOKUP(V102,'マスター (3)'!$B$3:$E$200,3,FALSE)</f>
        <v>倉島　希依</v>
      </c>
      <c r="X102" s="163" t="str">
        <f>VLOOKUP(V102,'マスター (3)'!$B$3:$E$200,2,FALSE)</f>
        <v>四将</v>
      </c>
      <c r="Y102" s="155" t="str">
        <f t="shared" si="53"/>
        <v>o</v>
      </c>
      <c r="Z102" s="155" t="str">
        <f>IF(V102&lt;S102*10,"エラー",IF(V102&gt;S102*10+9,"エラー","o"))</f>
        <v>o</v>
      </c>
      <c r="AC102" s="155" t="str">
        <f>X102</f>
        <v>四将</v>
      </c>
      <c r="AD102" s="155" t="str">
        <f>W102</f>
        <v>倉島　希依</v>
      </c>
      <c r="AE102" s="120"/>
      <c r="AF102" s="120">
        <v>20</v>
      </c>
      <c r="AG102" s="155" t="str">
        <f t="shared" ref="AG102:AH106" si="80">W107</f>
        <v>竹内　　諒</v>
      </c>
      <c r="AH102" s="155" t="str">
        <f t="shared" si="80"/>
        <v>四将</v>
      </c>
      <c r="AJ102" s="146"/>
      <c r="AK102" s="417">
        <f>VLOOKUP(AM102,'マスター (3)'!$K:$M,2,FALSE)</f>
        <v>18</v>
      </c>
      <c r="AL102" s="417" t="str">
        <f>VLOOKUP(AM102,'マスター (3)'!$K:$M,3,FALSE)</f>
        <v>三重</v>
      </c>
      <c r="AM102" s="432" t="s">
        <v>393</v>
      </c>
      <c r="AN102" s="153">
        <v>182</v>
      </c>
      <c r="AO102" s="163" t="str">
        <f>VLOOKUP(AN102,'マスター (3)'!$B$3:$E$200,3,FALSE)</f>
        <v>中川　華恵</v>
      </c>
      <c r="AP102" s="163" t="str">
        <f>VLOOKUP(AN102,'マスター (3)'!$B$3:$E$200,2,FALSE)</f>
        <v>副将</v>
      </c>
      <c r="AQ102" s="155" t="str">
        <f t="shared" si="51"/>
        <v>o</v>
      </c>
      <c r="AR102" s="155" t="str">
        <f>IF(AN102&lt;AK102*10,"エラー",IF(AN102&gt;AK102*10+9,"エラー","o"))</f>
        <v>o</v>
      </c>
      <c r="AU102" s="191" t="str">
        <f>AP102</f>
        <v>副将</v>
      </c>
      <c r="AV102" s="191" t="str">
        <f>AO102</f>
        <v>中川　華恵</v>
      </c>
      <c r="AW102" s="120"/>
      <c r="AX102" s="120">
        <v>6</v>
      </c>
      <c r="AY102" s="155" t="str">
        <f t="shared" ref="AY102:AZ106" si="81">AO107</f>
        <v>下谷さつき</v>
      </c>
      <c r="AZ102" s="155" t="str">
        <f t="shared" si="81"/>
        <v>五将</v>
      </c>
      <c r="BB102" s="149"/>
      <c r="BD102" s="188" t="str">
        <f>VLOOKUP(BE102,'マスター (3)'!D:E,2,FALSE)</f>
        <v>大阪</v>
      </c>
      <c r="BE102" s="168" t="str">
        <f t="shared" si="65"/>
        <v>倉島　希依</v>
      </c>
      <c r="BF102" s="155"/>
      <c r="BG102" s="155" t="str">
        <f t="shared" si="54"/>
        <v>竹内　　諒</v>
      </c>
      <c r="BH102" s="155"/>
      <c r="BI102" s="155" t="str">
        <f t="shared" si="55"/>
        <v>下谷さつき</v>
      </c>
      <c r="BJ102" s="155"/>
      <c r="BK102">
        <f t="shared" si="56"/>
        <v>1</v>
      </c>
      <c r="BM102" s="155" t="str">
        <f t="shared" si="57"/>
        <v/>
      </c>
      <c r="BN102" s="155" t="e">
        <f>VLOOKUP(BM102,'マスター (3)'!D:E,2,FALSE)</f>
        <v>#N/A</v>
      </c>
      <c r="BO102">
        <f>IF(BM102="",0,_xlfn.XLOOKUP(BM102,'マスター (3)'!$D$3:$D$168,'マスター (3)'!$B$3:$B$168,"",0,1))</f>
        <v>0</v>
      </c>
      <c r="BQ102" s="155" t="str">
        <v/>
      </c>
      <c r="BR102" s="155" t="e">
        <v>#N/A</v>
      </c>
      <c r="BS102" s="155">
        <v>0</v>
      </c>
    </row>
    <row r="103" spans="1:71">
      <c r="A103" s="417"/>
      <c r="B103" s="417"/>
      <c r="C103" s="433"/>
      <c r="D103" s="153">
        <v>211</v>
      </c>
      <c r="E103" s="163" t="str">
        <f>VLOOKUP(D103,'マスター (3)'!$B$3:$E$200,3,FALSE)</f>
        <v>井上　　 詩</v>
      </c>
      <c r="F103" s="163" t="str">
        <f>VLOOKUP(D103,'マスター (3)'!$B$3:$E$200,2,FALSE)</f>
        <v>主将</v>
      </c>
      <c r="G103" s="155" t="str">
        <f t="shared" si="52"/>
        <v>o</v>
      </c>
      <c r="H103" s="155" t="str">
        <f>IF(D103&lt;A102*10,"エラー",IF(D103&gt;A102*10+9,"エラー","o"))</f>
        <v>o</v>
      </c>
      <c r="K103" s="155" t="str">
        <f t="shared" ref="K103:K106" si="82">F103</f>
        <v>主将</v>
      </c>
      <c r="L103" s="155" t="str">
        <f>E103</f>
        <v>井上　　 詩</v>
      </c>
      <c r="M103" s="120"/>
      <c r="N103" s="120">
        <v>14</v>
      </c>
      <c r="O103" s="155" t="str">
        <f t="shared" si="79"/>
        <v>山田　明奈</v>
      </c>
      <c r="P103" s="155" t="str">
        <f t="shared" si="79"/>
        <v>主将</v>
      </c>
      <c r="R103" s="143"/>
      <c r="S103" s="417"/>
      <c r="T103" s="417"/>
      <c r="U103" s="433"/>
      <c r="V103" s="153">
        <v>213</v>
      </c>
      <c r="W103" s="163" t="str">
        <f>VLOOKUP(V103,'マスター (3)'!$B$3:$E$200,3,FALSE)</f>
        <v>中西瑠璃花</v>
      </c>
      <c r="X103" s="163" t="str">
        <f>VLOOKUP(V103,'マスター (3)'!$B$3:$E$200,2,FALSE)</f>
        <v>三将</v>
      </c>
      <c r="Y103" s="155" t="str">
        <f t="shared" si="53"/>
        <v>o</v>
      </c>
      <c r="Z103" s="155" t="str">
        <f>IF(V103&lt;S102*10,"エラー",IF(V103&gt;S102*10+9,"エラー","o"))</f>
        <v>o</v>
      </c>
      <c r="AC103" s="155" t="str">
        <f t="shared" ref="AC103:AC106" si="83">X103</f>
        <v>三将</v>
      </c>
      <c r="AD103" s="155" t="str">
        <f>W103</f>
        <v>中西瑠璃花</v>
      </c>
      <c r="AE103" s="120"/>
      <c r="AF103" s="120">
        <v>10</v>
      </c>
      <c r="AG103" s="155" t="str">
        <f t="shared" si="80"/>
        <v>杉谷陽香里</v>
      </c>
      <c r="AH103" s="155" t="str">
        <f t="shared" si="80"/>
        <v>副将</v>
      </c>
      <c r="AJ103" s="146"/>
      <c r="AK103" s="417"/>
      <c r="AL103" s="417"/>
      <c r="AM103" s="433"/>
      <c r="AN103" s="153">
        <v>184</v>
      </c>
      <c r="AO103" s="163" t="str">
        <f>VLOOKUP(AN103,'マスター (3)'!$B$3:$E$200,3,FALSE)</f>
        <v>田中　海音</v>
      </c>
      <c r="AP103" s="163" t="str">
        <f>VLOOKUP(AN103,'マスター (3)'!$B$3:$E$200,2,FALSE)</f>
        <v>四将</v>
      </c>
      <c r="AQ103" s="155" t="str">
        <f t="shared" si="51"/>
        <v>o</v>
      </c>
      <c r="AR103" s="155" t="str">
        <f>IF(AN103&lt;AK102*10,"エラー",IF(AN103&gt;AK102*10+9,"エラー","o"))</f>
        <v>o</v>
      </c>
      <c r="AU103" s="155" t="str">
        <f t="shared" ref="AU103:AU106" si="84">AP103</f>
        <v>四将</v>
      </c>
      <c r="AV103" s="155" t="str">
        <f>AO103</f>
        <v>田中　海音</v>
      </c>
      <c r="AW103" s="120"/>
      <c r="AX103" s="120">
        <v>8</v>
      </c>
      <c r="AY103" s="191" t="str">
        <f t="shared" si="81"/>
        <v>杉谷陽香里</v>
      </c>
      <c r="AZ103" s="191" t="str">
        <f t="shared" si="81"/>
        <v>副将</v>
      </c>
      <c r="BB103" s="149"/>
      <c r="BD103" s="188" t="str">
        <f>VLOOKUP(BE103,'マスター (3)'!D:E,2,FALSE)</f>
        <v>三重</v>
      </c>
      <c r="BE103" s="168" t="str">
        <f t="shared" si="65"/>
        <v>山田　明奈</v>
      </c>
      <c r="BF103" s="155"/>
      <c r="BG103" s="155" t="str">
        <f t="shared" si="54"/>
        <v>杉谷陽香里</v>
      </c>
      <c r="BH103" s="155"/>
      <c r="BI103" s="155" t="str">
        <f t="shared" si="55"/>
        <v>杉谷陽香里</v>
      </c>
      <c r="BJ103" s="155"/>
      <c r="BK103">
        <f t="shared" si="56"/>
        <v>2</v>
      </c>
      <c r="BM103" s="155" t="str">
        <f t="shared" si="57"/>
        <v/>
      </c>
      <c r="BN103" s="155" t="e">
        <f>VLOOKUP(BM103,'マスター (3)'!D:E,2,FALSE)</f>
        <v>#N/A</v>
      </c>
      <c r="BO103">
        <f>IF(BM103="",0,_xlfn.XLOOKUP(BM103,'マスター (3)'!$D$3:$D$168,'マスター (3)'!$B$3:$B$168,"",0,1))</f>
        <v>0</v>
      </c>
      <c r="BQ103" s="155" t="str">
        <v/>
      </c>
      <c r="BR103" s="155" t="e">
        <v>#N/A</v>
      </c>
      <c r="BS103" s="155">
        <v>0</v>
      </c>
    </row>
    <row r="104" spans="1:71">
      <c r="A104" s="417"/>
      <c r="B104" s="417"/>
      <c r="C104" s="433"/>
      <c r="D104" s="153"/>
      <c r="E104" s="163" t="s">
        <v>499</v>
      </c>
      <c r="F104" s="163" t="s">
        <v>499</v>
      </c>
      <c r="G104" s="155" t="str">
        <f t="shared" si="52"/>
        <v>o</v>
      </c>
      <c r="H104" s="155" t="str">
        <f>IF(D104&lt;A102*10,"エラー",IF(D104&gt;A102*10+9,"エラー","o"))</f>
        <v>エラー</v>
      </c>
      <c r="K104" s="155" t="str">
        <f t="shared" si="82"/>
        <v>-</v>
      </c>
      <c r="L104" s="155" t="str">
        <f>E104</f>
        <v>-</v>
      </c>
      <c r="M104" s="120"/>
      <c r="N104" s="120">
        <v>30</v>
      </c>
      <c r="O104" s="155" t="str">
        <f t="shared" si="79"/>
        <v>中川　華恵</v>
      </c>
      <c r="P104" s="155" t="str">
        <f t="shared" si="79"/>
        <v>副将</v>
      </c>
      <c r="R104" s="143"/>
      <c r="S104" s="417"/>
      <c r="T104" s="417"/>
      <c r="U104" s="433"/>
      <c r="V104" s="153">
        <v>211</v>
      </c>
      <c r="W104" s="163" t="str">
        <f>VLOOKUP(V104,'マスター (3)'!$B$3:$E$200,3,FALSE)</f>
        <v>井上　　 詩</v>
      </c>
      <c r="X104" s="163" t="str">
        <f>VLOOKUP(V104,'マスター (3)'!$B$3:$E$200,2,FALSE)</f>
        <v>主将</v>
      </c>
      <c r="Y104" s="155" t="str">
        <f t="shared" si="53"/>
        <v>o</v>
      </c>
      <c r="Z104" s="155" t="str">
        <f>IF(V104&lt;S102*10,"エラー",IF(V104&gt;S102*10+9,"エラー","o"))</f>
        <v>o</v>
      </c>
      <c r="AC104" s="155" t="str">
        <f t="shared" si="83"/>
        <v>主将</v>
      </c>
      <c r="AD104" s="155" t="str">
        <f>W104</f>
        <v>井上　　 詩</v>
      </c>
      <c r="AE104" s="120">
        <v>2</v>
      </c>
      <c r="AF104" s="120"/>
      <c r="AG104" s="155" t="str">
        <f t="shared" si="80"/>
        <v>宮田ひいら</v>
      </c>
      <c r="AH104" s="155" t="str">
        <f t="shared" si="80"/>
        <v>三将</v>
      </c>
      <c r="AJ104" s="146"/>
      <c r="AK104" s="417"/>
      <c r="AL104" s="417"/>
      <c r="AM104" s="433"/>
      <c r="AN104" s="153">
        <v>185</v>
      </c>
      <c r="AO104" s="163" t="str">
        <f>VLOOKUP(AN104,'マスター (3)'!$B$3:$E$200,3,FALSE)</f>
        <v>西　　理那</v>
      </c>
      <c r="AP104" s="163" t="str">
        <f>VLOOKUP(AN104,'マスター (3)'!$B$3:$E$200,2,FALSE)</f>
        <v>五将</v>
      </c>
      <c r="AQ104" s="155" t="str">
        <f t="shared" si="51"/>
        <v>o</v>
      </c>
      <c r="AR104" s="155" t="str">
        <f>IF(AN104&lt;AK102*10,"エラー",IF(AN104&gt;AK102*10+9,"エラー","o"))</f>
        <v>o</v>
      </c>
      <c r="AU104" s="155" t="str">
        <f t="shared" si="84"/>
        <v>五将</v>
      </c>
      <c r="AV104" s="155" t="str">
        <f>AO104</f>
        <v>西　　理那</v>
      </c>
      <c r="AW104" s="120"/>
      <c r="AX104" s="120">
        <v>13</v>
      </c>
      <c r="AY104" s="191" t="str">
        <f t="shared" si="81"/>
        <v>竹内　　諒</v>
      </c>
      <c r="AZ104" s="191" t="str">
        <f t="shared" si="81"/>
        <v>四将</v>
      </c>
      <c r="BB104" s="149"/>
      <c r="BD104" s="188" t="str">
        <f>VLOOKUP(BE104,'マスター (3)'!D:E,2,FALSE)</f>
        <v>三重</v>
      </c>
      <c r="BE104" s="168" t="str">
        <f t="shared" si="65"/>
        <v>中川　華恵</v>
      </c>
      <c r="BF104" s="155"/>
      <c r="BG104" s="155" t="str">
        <f t="shared" si="54"/>
        <v>井上　　 詩</v>
      </c>
      <c r="BH104" s="155"/>
      <c r="BI104" s="155" t="str">
        <f t="shared" si="55"/>
        <v>竹内　　諒</v>
      </c>
      <c r="BJ104" s="155"/>
      <c r="BK104">
        <f t="shared" si="56"/>
        <v>2</v>
      </c>
      <c r="BM104" s="155" t="str">
        <f t="shared" si="57"/>
        <v/>
      </c>
      <c r="BN104" s="155" t="e">
        <f>VLOOKUP(BM104,'マスター (3)'!D:E,2,FALSE)</f>
        <v>#N/A</v>
      </c>
      <c r="BO104">
        <f>IF(BM104="",0,_xlfn.XLOOKUP(BM104,'マスター (3)'!$D$3:$D$168,'マスター (3)'!$B$3:$B$168,"",0,1))</f>
        <v>0</v>
      </c>
      <c r="BQ104" s="155" t="str">
        <v/>
      </c>
      <c r="BR104" s="155" t="e">
        <v>#N/A</v>
      </c>
      <c r="BS104" s="155">
        <v>0</v>
      </c>
    </row>
    <row r="105" spans="1:71">
      <c r="A105" s="417"/>
      <c r="B105" s="417"/>
      <c r="C105" s="433"/>
      <c r="D105" s="153">
        <v>212</v>
      </c>
      <c r="E105" s="163" t="str">
        <f>VLOOKUP(D105,'マスター (3)'!$B$3:$E$200,3,FALSE)</f>
        <v>中西　美緒</v>
      </c>
      <c r="F105" s="163" t="str">
        <f>VLOOKUP(D105,'マスター (3)'!$B$3:$E$200,2,FALSE)</f>
        <v>副将</v>
      </c>
      <c r="G105" s="155" t="str">
        <f t="shared" si="52"/>
        <v>o</v>
      </c>
      <c r="H105" s="155" t="str">
        <f>IF(D105&lt;A102*10,"エラー",IF(D105&gt;A102*10+9,"エラー","o"))</f>
        <v>o</v>
      </c>
      <c r="K105" s="155" t="str">
        <f t="shared" si="82"/>
        <v>副将</v>
      </c>
      <c r="L105" s="155" t="str">
        <f>E105</f>
        <v>中西　美緒</v>
      </c>
      <c r="M105" s="120">
        <v>10</v>
      </c>
      <c r="N105" s="120"/>
      <c r="O105" s="155" t="str">
        <f t="shared" si="79"/>
        <v>西　　理那</v>
      </c>
      <c r="P105" s="155" t="str">
        <f t="shared" si="79"/>
        <v>五将</v>
      </c>
      <c r="R105" s="143"/>
      <c r="S105" s="417"/>
      <c r="T105" s="417"/>
      <c r="U105" s="433"/>
      <c r="V105" s="153"/>
      <c r="W105" s="163" t="s">
        <v>499</v>
      </c>
      <c r="X105" s="163" t="s">
        <v>499</v>
      </c>
      <c r="Y105" s="155" t="str">
        <f t="shared" si="53"/>
        <v>o</v>
      </c>
      <c r="Z105" s="155" t="str">
        <f>IF(V105&lt;S102*10,"エラー",IF(V105&gt;S102*10+9,"エラー","o"))</f>
        <v>エラー</v>
      </c>
      <c r="AC105" s="155" t="str">
        <f t="shared" si="83"/>
        <v>-</v>
      </c>
      <c r="AD105" s="155" t="str">
        <f>W105</f>
        <v>-</v>
      </c>
      <c r="AE105" s="120"/>
      <c r="AF105" s="120">
        <v>30</v>
      </c>
      <c r="AG105" s="155" t="str">
        <f t="shared" si="80"/>
        <v>杉谷優里瑛</v>
      </c>
      <c r="AH105" s="155" t="str">
        <f t="shared" si="80"/>
        <v>主将</v>
      </c>
      <c r="AJ105" s="146"/>
      <c r="AK105" s="417"/>
      <c r="AL105" s="417"/>
      <c r="AM105" s="433"/>
      <c r="AN105" s="153">
        <v>181</v>
      </c>
      <c r="AO105" s="163" t="str">
        <f>VLOOKUP(AN105,'マスター (3)'!$B$3:$E$200,3,FALSE)</f>
        <v>山田　明奈</v>
      </c>
      <c r="AP105" s="163" t="str">
        <f>VLOOKUP(AN105,'マスター (3)'!$B$3:$E$200,2,FALSE)</f>
        <v>主将</v>
      </c>
      <c r="AQ105" s="155" t="str">
        <f t="shared" si="51"/>
        <v>o</v>
      </c>
      <c r="AR105" s="155" t="str">
        <f>IF(AN105&lt;AK102*10,"エラー",IF(AN105&gt;AK102*10+9,"エラー","o"))</f>
        <v>o</v>
      </c>
      <c r="AU105" s="191" t="str">
        <f t="shared" si="84"/>
        <v>主将</v>
      </c>
      <c r="AV105" s="191" t="str">
        <f>AO105</f>
        <v>山田　明奈</v>
      </c>
      <c r="AW105" s="120"/>
      <c r="AX105" s="120">
        <v>22</v>
      </c>
      <c r="AY105" s="191" t="str">
        <f t="shared" si="81"/>
        <v>杉谷優里瑛</v>
      </c>
      <c r="AZ105" s="191" t="str">
        <f t="shared" si="81"/>
        <v>主将</v>
      </c>
      <c r="BB105" s="149"/>
      <c r="BD105" s="188" t="str">
        <f>VLOOKUP(BE105,'マスター (3)'!D:E,2,FALSE)</f>
        <v>大阪</v>
      </c>
      <c r="BE105" s="168" t="str">
        <f t="shared" si="65"/>
        <v>中西　美緒</v>
      </c>
      <c r="BF105" s="155"/>
      <c r="BG105" s="155" t="str">
        <f t="shared" si="54"/>
        <v>杉谷優里瑛</v>
      </c>
      <c r="BH105" s="155"/>
      <c r="BI105" s="155" t="str">
        <f t="shared" si="55"/>
        <v>杉谷優里瑛</v>
      </c>
      <c r="BJ105" s="155"/>
      <c r="BK105">
        <f t="shared" si="56"/>
        <v>3</v>
      </c>
      <c r="BM105" s="155" t="str">
        <f t="shared" si="57"/>
        <v>中西　美緒</v>
      </c>
      <c r="BN105" s="155" t="str">
        <f>VLOOKUP(BM105,'マスター (3)'!D:E,2,FALSE)</f>
        <v>大阪</v>
      </c>
      <c r="BO105">
        <f>IF(BM105="",0,_xlfn.XLOOKUP(BM105,'マスター (3)'!$D$3:$D$168,'マスター (3)'!$B$3:$B$168,"",0,1))</f>
        <v>212</v>
      </c>
      <c r="BQ105" s="155" t="str">
        <v/>
      </c>
      <c r="BR105" s="155" t="e">
        <v>#N/A</v>
      </c>
      <c r="BS105" s="155">
        <v>0</v>
      </c>
    </row>
    <row r="106" spans="1:71">
      <c r="A106" s="417"/>
      <c r="B106" s="417"/>
      <c r="C106" s="433"/>
      <c r="D106" s="153">
        <v>213</v>
      </c>
      <c r="E106" s="163" t="str">
        <f>VLOOKUP(D106,'マスター (3)'!$B$3:$E$200,3,FALSE)</f>
        <v>中西瑠璃花</v>
      </c>
      <c r="F106" s="163" t="str">
        <f>VLOOKUP(D106,'マスター (3)'!$B$3:$E$200,2,FALSE)</f>
        <v>三将</v>
      </c>
      <c r="G106" s="155" t="str">
        <f t="shared" si="52"/>
        <v>o</v>
      </c>
      <c r="H106" s="155" t="str">
        <f>IF(D106&lt;A102*10,"エラー",IF(D106&gt;A102*10+9,"エラー","o"))</f>
        <v>o</v>
      </c>
      <c r="K106" s="155" t="str">
        <f t="shared" si="82"/>
        <v>三将</v>
      </c>
      <c r="L106" s="155" t="str">
        <f>E106</f>
        <v>中西瑠璃花</v>
      </c>
      <c r="M106" s="120"/>
      <c r="N106" s="120">
        <v>7</v>
      </c>
      <c r="O106" s="155" t="str">
        <f t="shared" si="79"/>
        <v>中辻　初菜</v>
      </c>
      <c r="P106" s="155" t="str">
        <f t="shared" si="79"/>
        <v>三将</v>
      </c>
      <c r="R106" s="143"/>
      <c r="S106" s="417"/>
      <c r="T106" s="417"/>
      <c r="U106" s="433"/>
      <c r="V106" s="153">
        <v>212</v>
      </c>
      <c r="W106" s="163" t="str">
        <f>VLOOKUP(V106,'マスター (3)'!$B$3:$E$200,3,FALSE)</f>
        <v>中西　美緒</v>
      </c>
      <c r="X106" s="163" t="str">
        <f>VLOOKUP(V106,'マスター (3)'!$B$3:$E$200,2,FALSE)</f>
        <v>副将</v>
      </c>
      <c r="Y106" s="155" t="str">
        <f t="shared" si="53"/>
        <v>o</v>
      </c>
      <c r="Z106" s="155" t="str">
        <f>IF(V106&lt;S102*10,"エラー",IF(V106&gt;S102*10+9,"エラー","o"))</f>
        <v>o</v>
      </c>
      <c r="AC106" s="155" t="str">
        <f t="shared" si="83"/>
        <v>副将</v>
      </c>
      <c r="AD106" s="155" t="str">
        <f>W106</f>
        <v>中西　美緒</v>
      </c>
      <c r="AE106" s="120">
        <v>6</v>
      </c>
      <c r="AF106" s="120"/>
      <c r="AG106" s="155" t="str">
        <f t="shared" si="80"/>
        <v>下谷さつき</v>
      </c>
      <c r="AH106" s="155" t="str">
        <f t="shared" si="80"/>
        <v>五将</v>
      </c>
      <c r="AJ106" s="146"/>
      <c r="AK106" s="417"/>
      <c r="AL106" s="417"/>
      <c r="AM106" s="433"/>
      <c r="AN106" s="153">
        <v>183</v>
      </c>
      <c r="AO106" s="163" t="str">
        <f>VLOOKUP(AN106,'マスター (3)'!$B$3:$E$200,3,FALSE)</f>
        <v>中辻　初菜</v>
      </c>
      <c r="AP106" s="163" t="str">
        <f>VLOOKUP(AN106,'マスター (3)'!$B$3:$E$200,2,FALSE)</f>
        <v>三将</v>
      </c>
      <c r="AQ106" s="155" t="str">
        <f t="shared" si="51"/>
        <v>o</v>
      </c>
      <c r="AR106" s="155" t="str">
        <f>IF(AN106&lt;AK102*10,"エラー",IF(AN106&gt;AK102*10+9,"エラー","o"))</f>
        <v>o</v>
      </c>
      <c r="AU106" s="191" t="str">
        <f t="shared" si="84"/>
        <v>三将</v>
      </c>
      <c r="AV106" s="191" t="str">
        <f>AO106</f>
        <v>中辻　初菜</v>
      </c>
      <c r="AW106" s="120"/>
      <c r="AX106" s="120">
        <v>12</v>
      </c>
      <c r="AY106" s="155" t="str">
        <f t="shared" si="81"/>
        <v>宮田ひいら</v>
      </c>
      <c r="AZ106" s="155" t="str">
        <f t="shared" si="81"/>
        <v>三将</v>
      </c>
      <c r="BB106" s="149"/>
      <c r="BD106" s="188" t="str">
        <f>VLOOKUP(BE106,'マスター (3)'!D:E,2,FALSE)</f>
        <v>三重</v>
      </c>
      <c r="BE106" s="168" t="str">
        <f t="shared" si="65"/>
        <v>中辻　初菜</v>
      </c>
      <c r="BF106" s="155"/>
      <c r="BG106" s="155" t="str">
        <f t="shared" si="54"/>
        <v>中西　美緒</v>
      </c>
      <c r="BH106" s="155"/>
      <c r="BI106" s="155" t="str">
        <f t="shared" si="55"/>
        <v>宮田ひいら</v>
      </c>
      <c r="BJ106" s="155"/>
      <c r="BK106">
        <f t="shared" si="56"/>
        <v>2</v>
      </c>
      <c r="BM106" s="155" t="str">
        <f t="shared" si="57"/>
        <v/>
      </c>
      <c r="BN106" s="155" t="e">
        <f>VLOOKUP(BM106,'マスター (3)'!D:E,2,FALSE)</f>
        <v>#N/A</v>
      </c>
      <c r="BO106">
        <f>IF(BM106="",0,_xlfn.XLOOKUP(BM106,'マスター (3)'!$D$3:$D$168,'マスター (3)'!$B$3:$B$168,"",0,1))</f>
        <v>0</v>
      </c>
      <c r="BQ106" s="155" t="str">
        <v/>
      </c>
      <c r="BR106" s="155" t="e">
        <v>#N/A</v>
      </c>
      <c r="BS106" s="155">
        <v>0</v>
      </c>
    </row>
    <row r="107" spans="1:71">
      <c r="A107" s="417">
        <f>VLOOKUP(C107,'マスター (3)'!$K:$M,2,FALSE)</f>
        <v>18</v>
      </c>
      <c r="B107" s="417" t="str">
        <f>VLOOKUP(C107,'マスター (3)'!$K:$M,3,FALSE)</f>
        <v>三重</v>
      </c>
      <c r="C107" s="420" t="s">
        <v>393</v>
      </c>
      <c r="D107" s="153">
        <v>184</v>
      </c>
      <c r="E107" s="155" t="str">
        <f>VLOOKUP(D107,'マスター (3)'!$B$3:$E$200,3,FALSE)</f>
        <v>田中　海音</v>
      </c>
      <c r="F107" s="155" t="str">
        <f>VLOOKUP(D107,'マスター (3)'!$B$3:$E$200,2,FALSE)</f>
        <v>四将</v>
      </c>
      <c r="G107" s="155" t="str">
        <f t="shared" si="52"/>
        <v>o</v>
      </c>
      <c r="H107" s="155" t="str">
        <f>IF(D107&lt;A107*10,"エラー",IF(D107&gt;A107*10+9,"エラー","o"))</f>
        <v>o</v>
      </c>
      <c r="R107" s="143"/>
      <c r="S107" s="417">
        <f>VLOOKUP(U107,'マスター (3)'!$K:$M,2,FALSE)</f>
        <v>15</v>
      </c>
      <c r="T107" s="417" t="str">
        <f>VLOOKUP(U107,'マスター (3)'!$K:$M,3,FALSE)</f>
        <v>福井</v>
      </c>
      <c r="U107" s="420" t="s">
        <v>394</v>
      </c>
      <c r="V107" s="153">
        <v>154</v>
      </c>
      <c r="W107" s="155" t="str">
        <f>VLOOKUP(V107,'マスター (3)'!$B$3:$E$200,3,FALSE)</f>
        <v>竹内　　諒</v>
      </c>
      <c r="X107" s="155" t="str">
        <f>VLOOKUP(V107,'マスター (3)'!$B$3:$E$200,2,FALSE)</f>
        <v>四将</v>
      </c>
      <c r="Y107" s="155" t="str">
        <f t="shared" si="53"/>
        <v>o</v>
      </c>
      <c r="Z107" s="155" t="str">
        <f>IF(V107&lt;S107*10,"エラー",IF(V107&gt;S107*10+9,"エラー","o"))</f>
        <v>o</v>
      </c>
      <c r="AJ107" s="146"/>
      <c r="AK107" s="417">
        <f>VLOOKUP(AM107,'マスター (3)'!$K:$M,2,FALSE)</f>
        <v>15</v>
      </c>
      <c r="AL107" s="417" t="str">
        <f>VLOOKUP(AM107,'マスター (3)'!$K:$M,3,FALSE)</f>
        <v>福井</v>
      </c>
      <c r="AM107" s="420" t="s">
        <v>394</v>
      </c>
      <c r="AN107" s="153">
        <v>155</v>
      </c>
      <c r="AO107" s="155" t="str">
        <f>VLOOKUP(AN107,'マスター (3)'!$B$3:$E$200,3,FALSE)</f>
        <v>下谷さつき</v>
      </c>
      <c r="AP107" s="155" t="str">
        <f>VLOOKUP(AN107,'マスター (3)'!$B$3:$E$200,2,FALSE)</f>
        <v>五将</v>
      </c>
      <c r="AQ107" s="155" t="str">
        <f t="shared" si="51"/>
        <v>o</v>
      </c>
      <c r="AR107" s="155" t="str">
        <f>IF(AN107&lt;AK107*10,"エラー",IF(AN107&gt;AK107*10+9,"エラー","o"))</f>
        <v>o</v>
      </c>
      <c r="BB107" s="149"/>
      <c r="BD107" s="188" t="e">
        <f>VLOOKUP(BE107,'マスター (3)'!D:E,2,FALSE)</f>
        <v>#N/A</v>
      </c>
      <c r="BE107" s="168" t="str">
        <f t="shared" si="65"/>
        <v/>
      </c>
      <c r="BF107" s="155"/>
      <c r="BG107" s="155" t="str">
        <f t="shared" si="54"/>
        <v/>
      </c>
      <c r="BH107" s="155"/>
      <c r="BI107" s="155" t="str">
        <f t="shared" si="55"/>
        <v/>
      </c>
      <c r="BJ107" s="155"/>
      <c r="BK107">
        <f t="shared" si="56"/>
        <v>6291264</v>
      </c>
      <c r="BM107" s="155" t="str">
        <f t="shared" si="57"/>
        <v/>
      </c>
      <c r="BN107" s="155" t="e">
        <f>VLOOKUP(BM107,'マスター (3)'!D:E,2,FALSE)</f>
        <v>#N/A</v>
      </c>
      <c r="BO107">
        <f>IF(BM107="",0,_xlfn.XLOOKUP(BM107,'マスター (3)'!$D$3:$D$168,'マスター (3)'!$B$3:$B$168,"",0,1))</f>
        <v>0</v>
      </c>
      <c r="BQ107" s="155" t="str">
        <v/>
      </c>
      <c r="BR107" s="155" t="e">
        <v>#N/A</v>
      </c>
      <c r="BS107" s="155">
        <v>0</v>
      </c>
    </row>
    <row r="108" spans="1:71">
      <c r="A108" s="417"/>
      <c r="B108" s="417"/>
      <c r="C108" s="420"/>
      <c r="D108" s="153">
        <v>181</v>
      </c>
      <c r="E108" s="155" t="str">
        <f>VLOOKUP(D108,'マスター (3)'!$B$3:$E$200,3,FALSE)</f>
        <v>山田　明奈</v>
      </c>
      <c r="F108" s="155" t="str">
        <f>VLOOKUP(D108,'マスター (3)'!$B$3:$E$200,2,FALSE)</f>
        <v>主将</v>
      </c>
      <c r="G108" s="155" t="str">
        <f t="shared" si="52"/>
        <v>o</v>
      </c>
      <c r="H108" s="155" t="str">
        <f>IF(D108&lt;A107*10,"エラー",IF(D108&gt;A107*10+9,"エラー","o"))</f>
        <v>o</v>
      </c>
      <c r="R108" s="143"/>
      <c r="S108" s="417"/>
      <c r="T108" s="417"/>
      <c r="U108" s="420"/>
      <c r="V108" s="153">
        <v>152</v>
      </c>
      <c r="W108" s="155" t="str">
        <f>VLOOKUP(V108,'マスター (3)'!$B$3:$E$200,3,FALSE)</f>
        <v>杉谷陽香里</v>
      </c>
      <c r="X108" s="155" t="str">
        <f>VLOOKUP(V108,'マスター (3)'!$B$3:$E$200,2,FALSE)</f>
        <v>副将</v>
      </c>
      <c r="Y108" s="155" t="str">
        <f t="shared" si="53"/>
        <v>o</v>
      </c>
      <c r="Z108" s="155" t="str">
        <f>IF(V108&lt;S107*10,"エラー",IF(V108&gt;S107*10+9,"エラー","o"))</f>
        <v>o</v>
      </c>
      <c r="AJ108" s="146"/>
      <c r="AK108" s="417"/>
      <c r="AL108" s="417"/>
      <c r="AM108" s="420"/>
      <c r="AN108" s="153">
        <v>152</v>
      </c>
      <c r="AO108" s="155" t="str">
        <f>VLOOKUP(AN108,'マスター (3)'!$B$3:$E$200,3,FALSE)</f>
        <v>杉谷陽香里</v>
      </c>
      <c r="AP108" s="155" t="str">
        <f>VLOOKUP(AN108,'マスター (3)'!$B$3:$E$200,2,FALSE)</f>
        <v>副将</v>
      </c>
      <c r="AQ108" s="155" t="str">
        <f t="shared" si="51"/>
        <v>o</v>
      </c>
      <c r="AR108" s="155" t="str">
        <f>IF(AN108&lt;AK107*10,"エラー",IF(AN108&gt;AK107*10+9,"エラー","o"))</f>
        <v>o</v>
      </c>
      <c r="BB108" s="149"/>
      <c r="BD108" s="188" t="e">
        <f>VLOOKUP(BE108,'マスター (3)'!D:E,2,FALSE)</f>
        <v>#N/A</v>
      </c>
      <c r="BE108" s="168" t="str">
        <f t="shared" si="65"/>
        <v/>
      </c>
      <c r="BF108" s="155"/>
      <c r="BG108" s="155" t="str">
        <f t="shared" si="54"/>
        <v/>
      </c>
      <c r="BH108" s="155"/>
      <c r="BI108" s="155" t="str">
        <f t="shared" si="55"/>
        <v/>
      </c>
      <c r="BJ108" s="155"/>
      <c r="BK108">
        <f t="shared" si="56"/>
        <v>6291264</v>
      </c>
      <c r="BM108" s="155" t="str">
        <f t="shared" si="57"/>
        <v/>
      </c>
      <c r="BN108" s="155" t="e">
        <f>VLOOKUP(BM108,'マスター (3)'!D:E,2,FALSE)</f>
        <v>#N/A</v>
      </c>
      <c r="BO108">
        <f>IF(BM108="",0,_xlfn.XLOOKUP(BM108,'マスター (3)'!$D$3:$D$168,'マスター (3)'!$B$3:$B$168,"",0,1))</f>
        <v>0</v>
      </c>
      <c r="BQ108" s="155" t="str">
        <v/>
      </c>
      <c r="BR108" s="155" t="e">
        <v>#N/A</v>
      </c>
      <c r="BS108" s="155">
        <v>0</v>
      </c>
    </row>
    <row r="109" spans="1:71">
      <c r="A109" s="417"/>
      <c r="B109" s="417"/>
      <c r="C109" s="420"/>
      <c r="D109" s="153">
        <v>182</v>
      </c>
      <c r="E109" s="155" t="str">
        <f>VLOOKUP(D109,'マスター (3)'!$B$3:$E$200,3,FALSE)</f>
        <v>中川　華恵</v>
      </c>
      <c r="F109" s="155" t="str">
        <f>VLOOKUP(D109,'マスター (3)'!$B$3:$E$200,2,FALSE)</f>
        <v>副将</v>
      </c>
      <c r="G109" s="155" t="str">
        <f t="shared" si="52"/>
        <v>o</v>
      </c>
      <c r="H109" s="155" t="str">
        <f>IF(D109&lt;A107*10,"エラー",IF(D109&gt;A107*10+9,"エラー","o"))</f>
        <v>o</v>
      </c>
      <c r="R109" s="143"/>
      <c r="S109" s="417"/>
      <c r="T109" s="417"/>
      <c r="U109" s="420"/>
      <c r="V109" s="153">
        <v>153</v>
      </c>
      <c r="W109" s="155" t="str">
        <f>VLOOKUP(V109,'マスター (3)'!$B$3:$E$200,3,FALSE)</f>
        <v>宮田ひいら</v>
      </c>
      <c r="X109" s="155" t="str">
        <f>VLOOKUP(V109,'マスター (3)'!$B$3:$E$200,2,FALSE)</f>
        <v>三将</v>
      </c>
      <c r="Y109" s="155" t="str">
        <f t="shared" si="53"/>
        <v>o</v>
      </c>
      <c r="Z109" s="155" t="str">
        <f>IF(V109&lt;S107*10,"エラー",IF(V109&gt;S107*10+9,"エラー","o"))</f>
        <v>o</v>
      </c>
      <c r="AJ109" s="146"/>
      <c r="AK109" s="417"/>
      <c r="AL109" s="417"/>
      <c r="AM109" s="420"/>
      <c r="AN109" s="153">
        <v>154</v>
      </c>
      <c r="AO109" s="155" t="str">
        <f>VLOOKUP(AN109,'マスター (3)'!$B$3:$E$200,3,FALSE)</f>
        <v>竹内　　諒</v>
      </c>
      <c r="AP109" s="155" t="str">
        <f>VLOOKUP(AN109,'マスター (3)'!$B$3:$E$200,2,FALSE)</f>
        <v>四将</v>
      </c>
      <c r="AQ109" s="155" t="str">
        <f t="shared" si="51"/>
        <v>o</v>
      </c>
      <c r="AR109" s="155" t="str">
        <f>IF(AN109&lt;AK107*10,"エラー",IF(AN109&gt;AK107*10+9,"エラー","o"))</f>
        <v>o</v>
      </c>
      <c r="BB109" s="149"/>
      <c r="BD109" s="188" t="e">
        <f>VLOOKUP(BE109,'マスター (3)'!D:E,2,FALSE)</f>
        <v>#N/A</v>
      </c>
      <c r="BE109" s="168" t="str">
        <f t="shared" si="65"/>
        <v/>
      </c>
      <c r="BF109" s="155"/>
      <c r="BG109" s="155" t="str">
        <f t="shared" si="54"/>
        <v/>
      </c>
      <c r="BH109" s="155"/>
      <c r="BI109" s="155" t="str">
        <f t="shared" si="55"/>
        <v/>
      </c>
      <c r="BJ109" s="155"/>
      <c r="BK109">
        <f t="shared" si="56"/>
        <v>6291264</v>
      </c>
      <c r="BM109" s="155" t="str">
        <f t="shared" si="57"/>
        <v/>
      </c>
      <c r="BN109" s="155" t="e">
        <f>VLOOKUP(BM109,'マスター (3)'!D:E,2,FALSE)</f>
        <v>#N/A</v>
      </c>
      <c r="BO109">
        <f>IF(BM109="",0,_xlfn.XLOOKUP(BM109,'マスター (3)'!$D$3:$D$168,'マスター (3)'!$B$3:$B$168,"",0,1))</f>
        <v>0</v>
      </c>
      <c r="BQ109" s="155" t="str">
        <v/>
      </c>
      <c r="BR109" s="155" t="e">
        <v>#N/A</v>
      </c>
      <c r="BS109" s="155">
        <v>0</v>
      </c>
    </row>
    <row r="110" spans="1:71">
      <c r="A110" s="417"/>
      <c r="B110" s="417"/>
      <c r="C110" s="420"/>
      <c r="D110" s="153">
        <v>185</v>
      </c>
      <c r="E110" s="155" t="str">
        <f>VLOOKUP(D110,'マスター (3)'!$B$3:$E$200,3,FALSE)</f>
        <v>西　　理那</v>
      </c>
      <c r="F110" s="155" t="str">
        <f>VLOOKUP(D110,'マスター (3)'!$B$3:$E$200,2,FALSE)</f>
        <v>五将</v>
      </c>
      <c r="G110" s="155" t="str">
        <f t="shared" si="52"/>
        <v>o</v>
      </c>
      <c r="H110" s="155" t="str">
        <f>IF(D110&lt;A107*10,"エラー",IF(D110&gt;A107*10+9,"エラー","o"))</f>
        <v>o</v>
      </c>
      <c r="R110" s="143"/>
      <c r="S110" s="417"/>
      <c r="T110" s="417"/>
      <c r="U110" s="420"/>
      <c r="V110" s="153">
        <v>151</v>
      </c>
      <c r="W110" s="155" t="str">
        <f>VLOOKUP(V110,'マスター (3)'!$B$3:$E$200,3,FALSE)</f>
        <v>杉谷優里瑛</v>
      </c>
      <c r="X110" s="155" t="str">
        <f>VLOOKUP(V110,'マスター (3)'!$B$3:$E$200,2,FALSE)</f>
        <v>主将</v>
      </c>
      <c r="Y110" s="155" t="str">
        <f t="shared" si="53"/>
        <v>o</v>
      </c>
      <c r="Z110" s="155" t="str">
        <f>IF(V110&lt;S107*10,"エラー",IF(V110&gt;S107*10+9,"エラー","o"))</f>
        <v>o</v>
      </c>
      <c r="AJ110" s="146"/>
      <c r="AK110" s="417"/>
      <c r="AL110" s="417"/>
      <c r="AM110" s="420"/>
      <c r="AN110" s="153">
        <v>151</v>
      </c>
      <c r="AO110" s="155" t="str">
        <f>VLOOKUP(AN110,'マスター (3)'!$B$3:$E$200,3,FALSE)</f>
        <v>杉谷優里瑛</v>
      </c>
      <c r="AP110" s="155" t="str">
        <f>VLOOKUP(AN110,'マスター (3)'!$B$3:$E$200,2,FALSE)</f>
        <v>主将</v>
      </c>
      <c r="AQ110" s="155" t="str">
        <f t="shared" si="51"/>
        <v>o</v>
      </c>
      <c r="AR110" s="155" t="str">
        <f>IF(AN110&lt;AK107*10,"エラー",IF(AN110&gt;AK107*10+9,"エラー","o"))</f>
        <v>o</v>
      </c>
      <c r="BB110" s="149"/>
      <c r="BD110" s="188" t="e">
        <f>VLOOKUP(BE110,'マスター (3)'!D:E,2,FALSE)</f>
        <v>#N/A</v>
      </c>
      <c r="BE110" s="168" t="str">
        <f t="shared" si="65"/>
        <v/>
      </c>
      <c r="BF110" s="155"/>
      <c r="BG110" s="155" t="str">
        <f t="shared" si="54"/>
        <v/>
      </c>
      <c r="BH110" s="155"/>
      <c r="BI110" s="155" t="str">
        <f t="shared" si="55"/>
        <v/>
      </c>
      <c r="BJ110" s="155"/>
      <c r="BK110">
        <f t="shared" si="56"/>
        <v>6291264</v>
      </c>
      <c r="BM110" s="155" t="str">
        <f t="shared" si="57"/>
        <v/>
      </c>
      <c r="BN110" s="155" t="e">
        <f>VLOOKUP(BM110,'マスター (3)'!D:E,2,FALSE)</f>
        <v>#N/A</v>
      </c>
      <c r="BO110">
        <f>IF(BM110="",0,_xlfn.XLOOKUP(BM110,'マスター (3)'!$D$3:$D$168,'マスター (3)'!$B$3:$B$168,"",0,1))</f>
        <v>0</v>
      </c>
      <c r="BQ110" s="155" t="str">
        <v/>
      </c>
      <c r="BR110" s="155" t="e">
        <v>#N/A</v>
      </c>
      <c r="BS110" s="155">
        <v>0</v>
      </c>
    </row>
    <row r="111" spans="1:71" ht="19" thickBot="1">
      <c r="A111" s="417"/>
      <c r="B111" s="417"/>
      <c r="C111" s="421"/>
      <c r="D111" s="153">
        <v>183</v>
      </c>
      <c r="E111" s="114" t="str">
        <f>VLOOKUP(D111,'マスター (3)'!$B$3:$E$200,3,FALSE)</f>
        <v>中辻　初菜</v>
      </c>
      <c r="F111" s="114" t="str">
        <f>VLOOKUP(D111,'マスター (3)'!$B$3:$E$200,2,FALSE)</f>
        <v>三将</v>
      </c>
      <c r="G111" s="155" t="str">
        <f t="shared" si="52"/>
        <v>o</v>
      </c>
      <c r="H111" s="155" t="str">
        <f>IF(D111&lt;A107*10,"エラー",IF(D111&gt;A107*10+9,"エラー","o"))</f>
        <v>o</v>
      </c>
      <c r="R111" s="143"/>
      <c r="S111" s="417"/>
      <c r="T111" s="417"/>
      <c r="U111" s="421"/>
      <c r="V111" s="153">
        <v>155</v>
      </c>
      <c r="W111" s="114" t="str">
        <f>VLOOKUP(V111,'マスター (3)'!$B$3:$E$200,3,FALSE)</f>
        <v>下谷さつき</v>
      </c>
      <c r="X111" s="114" t="str">
        <f>VLOOKUP(V111,'マスター (3)'!$B$3:$E$200,2,FALSE)</f>
        <v>五将</v>
      </c>
      <c r="Y111" s="155" t="str">
        <f t="shared" si="53"/>
        <v>o</v>
      </c>
      <c r="Z111" s="155" t="str">
        <f>IF(V111&lt;S107*10,"エラー",IF(V111&gt;S107*10+9,"エラー","o"))</f>
        <v>o</v>
      </c>
      <c r="AJ111" s="146"/>
      <c r="AK111" s="417"/>
      <c r="AL111" s="417"/>
      <c r="AM111" s="421"/>
      <c r="AN111" s="153">
        <v>153</v>
      </c>
      <c r="AO111" s="114" t="str">
        <f>VLOOKUP(AN111,'マスター (3)'!$B$3:$E$200,3,FALSE)</f>
        <v>宮田ひいら</v>
      </c>
      <c r="AP111" s="114" t="str">
        <f>VLOOKUP(AN111,'マスター (3)'!$B$3:$E$200,2,FALSE)</f>
        <v>三将</v>
      </c>
      <c r="AQ111" s="155" t="str">
        <f t="shared" si="51"/>
        <v>o</v>
      </c>
      <c r="AR111" s="155" t="str">
        <f>IF(AN111&lt;AK107*10,"エラー",IF(AN111&gt;AK107*10+9,"エラー","o"))</f>
        <v>o</v>
      </c>
      <c r="BB111" s="149"/>
      <c r="BD111" s="188" t="e">
        <f>VLOOKUP(BE111,'マスター (3)'!D:E,2,FALSE)</f>
        <v>#N/A</v>
      </c>
      <c r="BE111" s="168" t="str">
        <f t="shared" si="65"/>
        <v/>
      </c>
      <c r="BF111" s="155"/>
      <c r="BG111" s="155" t="str">
        <f t="shared" si="54"/>
        <v/>
      </c>
      <c r="BH111" s="155"/>
      <c r="BI111" s="155" t="str">
        <f t="shared" si="55"/>
        <v/>
      </c>
      <c r="BJ111" s="155"/>
      <c r="BK111">
        <f t="shared" si="56"/>
        <v>6291264</v>
      </c>
      <c r="BM111" s="155" t="str">
        <f t="shared" si="57"/>
        <v/>
      </c>
      <c r="BN111" s="155" t="e">
        <f>VLOOKUP(BM111,'マスター (3)'!D:E,2,FALSE)</f>
        <v>#N/A</v>
      </c>
      <c r="BO111">
        <f>IF(BM111="",0,_xlfn.XLOOKUP(BM111,'マスター (3)'!$D$3:$D$168,'マスター (3)'!$B$3:$B$168,"",0,1))</f>
        <v>0</v>
      </c>
      <c r="BQ111" s="155" t="str">
        <v/>
      </c>
      <c r="BR111" s="155" t="e">
        <v>#N/A</v>
      </c>
      <c r="BS111" s="155">
        <v>0</v>
      </c>
    </row>
    <row r="112" spans="1:71">
      <c r="E112" s="114"/>
      <c r="F112" s="114"/>
      <c r="G112" s="155"/>
      <c r="H112" s="155"/>
      <c r="J112" t="s">
        <v>504</v>
      </c>
      <c r="Q112" t="s">
        <v>504</v>
      </c>
      <c r="R112" s="143"/>
      <c r="W112" s="114"/>
      <c r="X112" s="114"/>
      <c r="Y112" s="155"/>
      <c r="Z112" s="155"/>
      <c r="AB112" t="s">
        <v>504</v>
      </c>
      <c r="AI112" t="s">
        <v>504</v>
      </c>
      <c r="AJ112" s="146"/>
      <c r="AO112" s="114"/>
      <c r="AP112" s="114"/>
      <c r="AQ112" s="155"/>
      <c r="AR112" s="155"/>
      <c r="AT112" t="s">
        <v>504</v>
      </c>
      <c r="BA112" t="s">
        <v>504</v>
      </c>
      <c r="BB112" s="149"/>
      <c r="BD112" s="188" t="e">
        <f>VLOOKUP(BE112,'マスター (3)'!D:E,2,FALSE)</f>
        <v>#N/A</v>
      </c>
      <c r="BE112" s="168" t="str">
        <f t="shared" si="65"/>
        <v/>
      </c>
      <c r="BF112" s="155"/>
      <c r="BG112" s="155" t="str">
        <f t="shared" si="54"/>
        <v/>
      </c>
      <c r="BH112" s="155"/>
      <c r="BI112" s="155" t="str">
        <f t="shared" si="55"/>
        <v/>
      </c>
      <c r="BJ112" s="155"/>
      <c r="BK112">
        <f t="shared" si="56"/>
        <v>6291264</v>
      </c>
      <c r="BM112" s="155" t="str">
        <f t="shared" si="57"/>
        <v/>
      </c>
      <c r="BN112" s="155" t="e">
        <f>VLOOKUP(BM112,'マスター (3)'!D:E,2,FALSE)</f>
        <v>#N/A</v>
      </c>
      <c r="BO112">
        <f>IF(BM112="",0,_xlfn.XLOOKUP(BM112,'マスター (3)'!$D$3:$D$168,'マスター (3)'!$B$3:$B$168,"",0,1))</f>
        <v>0</v>
      </c>
      <c r="BQ112" s="155" t="str">
        <v/>
      </c>
      <c r="BR112" s="155" t="e">
        <v>#N/A</v>
      </c>
      <c r="BS112" s="155">
        <v>0</v>
      </c>
    </row>
    <row r="113" spans="1:71">
      <c r="A113" t="s">
        <v>505</v>
      </c>
      <c r="C113" s="164">
        <v>101</v>
      </c>
      <c r="D113" s="120">
        <v>113</v>
      </c>
      <c r="E113" s="155" t="str">
        <f>VLOOKUP(D113,'マスター (3)'!$B$3:$E$200,3,FALSE)</f>
        <v>原島　梨乃</v>
      </c>
      <c r="F113" s="155" t="str">
        <f>VLOOKUP(D113,'マスター (3)'!$B$3:$E$200,2,FALSE)</f>
        <v>三将</v>
      </c>
      <c r="G113" s="155" t="str">
        <f t="shared" si="52"/>
        <v>o</v>
      </c>
      <c r="H113" s="155" t="str">
        <f>VLOOKUP(D113,'マスター (3)'!$B$3:$E$200,4,FALSE)</f>
        <v>山梨</v>
      </c>
      <c r="J113" t="str">
        <f>H113</f>
        <v>山梨</v>
      </c>
      <c r="K113" s="155" t="str">
        <f>F113</f>
        <v>三将</v>
      </c>
      <c r="L113" s="155" t="str">
        <f>E113</f>
        <v>原島　梨乃</v>
      </c>
      <c r="M113" s="120"/>
      <c r="N113" s="120">
        <v>3</v>
      </c>
      <c r="O113" s="155" t="str">
        <f>E114</f>
        <v>関谷　有優</v>
      </c>
      <c r="P113" s="155" t="str">
        <f>F114</f>
        <v>主将</v>
      </c>
      <c r="Q113" s="155" t="str">
        <f>H114</f>
        <v>岩手</v>
      </c>
      <c r="R113" s="143"/>
      <c r="S113" t="s">
        <v>505</v>
      </c>
      <c r="U113" s="164">
        <v>101</v>
      </c>
      <c r="V113" s="120">
        <v>105</v>
      </c>
      <c r="W113" s="155" t="str">
        <f>VLOOKUP(V113,'マスター (3)'!$B$3:$E$200,3,FALSE)</f>
        <v>佐瀬　結子</v>
      </c>
      <c r="X113" s="155" t="str">
        <f>VLOOKUP(V113,'マスター (3)'!$B$3:$E$200,2,FALSE)</f>
        <v>五将</v>
      </c>
      <c r="Y113" s="155" t="str">
        <f t="shared" ref="Y113:Y127" si="85">IF(COUNTIF($D:$D,V113)&gt;1,"重複","o")</f>
        <v>o</v>
      </c>
      <c r="Z113" s="155" t="str">
        <f>VLOOKUP(V113,'マスター (3)'!$B$3:$E$200,4,FALSE)</f>
        <v>神奈川</v>
      </c>
      <c r="AB113" t="str">
        <f>Z113</f>
        <v>神奈川</v>
      </c>
      <c r="AC113" s="155" t="str">
        <f>X113</f>
        <v>五将</v>
      </c>
      <c r="AD113" s="155" t="str">
        <f>W113</f>
        <v>佐瀬　結子</v>
      </c>
      <c r="AE113" s="120"/>
      <c r="AF113" s="120">
        <v>4</v>
      </c>
      <c r="AG113" s="155" t="str">
        <f>W114</f>
        <v>中川　華恵</v>
      </c>
      <c r="AH113" s="155" t="str">
        <f>X114</f>
        <v>副将</v>
      </c>
      <c r="AI113" s="155" t="str">
        <f>Z114</f>
        <v>三重</v>
      </c>
      <c r="AJ113" s="146"/>
      <c r="AK113" t="s">
        <v>505</v>
      </c>
      <c r="AM113" s="164">
        <v>101</v>
      </c>
      <c r="AN113" s="120">
        <v>75</v>
      </c>
      <c r="AO113" s="155" t="str">
        <f>VLOOKUP(AN113,'マスター (3)'!$B$3:$E$200,3,FALSE)</f>
        <v>吉澤　知花</v>
      </c>
      <c r="AP113" s="155" t="str">
        <f>VLOOKUP(AN113,'マスター (3)'!$B$3:$E$200,2,FALSE)</f>
        <v>五将</v>
      </c>
      <c r="AQ113" s="155" t="str">
        <f t="shared" si="51"/>
        <v>o</v>
      </c>
      <c r="AR113" s="155" t="str">
        <f>VLOOKUP(AN113,'マスター (3)'!$B$3:$E$200,4,FALSE)</f>
        <v>埼玉</v>
      </c>
      <c r="AT113" t="str">
        <f>AR113</f>
        <v>埼玉</v>
      </c>
      <c r="AU113" s="155" t="str">
        <f>AP113</f>
        <v>五将</v>
      </c>
      <c r="AV113" s="155" t="str">
        <f>AO113</f>
        <v>吉澤　知花</v>
      </c>
      <c r="AW113" s="120"/>
      <c r="AX113" s="120">
        <v>13</v>
      </c>
      <c r="AY113" s="155" t="str">
        <f>AO114</f>
        <v>井上　　 詩</v>
      </c>
      <c r="AZ113" s="155" t="str">
        <f>AP114</f>
        <v>主将</v>
      </c>
      <c r="BA113" s="155" t="str">
        <f>AR114</f>
        <v>大阪</v>
      </c>
      <c r="BB113" s="149"/>
      <c r="BD113" s="188" t="str">
        <f>VLOOKUP(BE113,'マスター (3)'!D:E,2,FALSE)</f>
        <v>岩手</v>
      </c>
      <c r="BE113" s="168" t="str">
        <f t="shared" si="65"/>
        <v>関谷　有優</v>
      </c>
      <c r="BF113" s="155"/>
      <c r="BG113" s="155" t="str">
        <f t="shared" si="54"/>
        <v>中川　華恵</v>
      </c>
      <c r="BH113" s="155"/>
      <c r="BI113" s="155" t="str">
        <f t="shared" si="55"/>
        <v>井上　　 詩</v>
      </c>
      <c r="BJ113" s="155"/>
      <c r="BK113">
        <f t="shared" si="56"/>
        <v>1</v>
      </c>
      <c r="BM113" s="155" t="str">
        <f t="shared" si="57"/>
        <v/>
      </c>
      <c r="BN113" s="155" t="e">
        <f>VLOOKUP(BM113,'マスター (3)'!D:E,2,FALSE)</f>
        <v>#N/A</v>
      </c>
      <c r="BO113">
        <f>IF(BM113="",0,_xlfn.XLOOKUP(BM113,'マスター (3)'!$D$3:$D$168,'マスター (3)'!$B$3:$B$168,"",0,1))</f>
        <v>0</v>
      </c>
      <c r="BQ113" s="155" t="str">
        <v/>
      </c>
      <c r="BR113" s="155" t="e">
        <v>#N/A</v>
      </c>
      <c r="BS113" s="155">
        <v>0</v>
      </c>
    </row>
    <row r="114" spans="1:71">
      <c r="C114" s="164">
        <v>102</v>
      </c>
      <c r="D114" s="120">
        <v>21</v>
      </c>
      <c r="E114" s="155" t="str">
        <f>VLOOKUP(D114,'マスター (3)'!$B$3:$E$200,3,FALSE)</f>
        <v>関谷　有優</v>
      </c>
      <c r="F114" s="155" t="str">
        <f>VLOOKUP(D114,'マスター (3)'!$B$3:$E$200,2,FALSE)</f>
        <v>主将</v>
      </c>
      <c r="G114" s="155" t="str">
        <f t="shared" si="52"/>
        <v>o</v>
      </c>
      <c r="H114" s="155" t="str">
        <f>VLOOKUP(D114,'マスター (3)'!$B$3:$E$200,4,FALSE)</f>
        <v>岩手</v>
      </c>
      <c r="J114" t="str">
        <f>H115</f>
        <v>福井</v>
      </c>
      <c r="K114" s="155" t="str">
        <f>F115</f>
        <v>五将</v>
      </c>
      <c r="L114" s="155" t="str">
        <f>E115</f>
        <v>下谷さつき</v>
      </c>
      <c r="M114" s="120">
        <v>18</v>
      </c>
      <c r="N114" s="120"/>
      <c r="O114" s="155" t="str">
        <f>E116</f>
        <v>蕨野　天能</v>
      </c>
      <c r="P114" s="155" t="str">
        <f>F116</f>
        <v>四将</v>
      </c>
      <c r="Q114" s="155" t="str">
        <f>H116</f>
        <v>岩手</v>
      </c>
      <c r="R114" s="143"/>
      <c r="U114" s="164">
        <v>102</v>
      </c>
      <c r="V114" s="120">
        <v>182</v>
      </c>
      <c r="W114" s="155" t="str">
        <f>VLOOKUP(V114,'マスター (3)'!$B$3:$E$200,3,FALSE)</f>
        <v>中川　華恵</v>
      </c>
      <c r="X114" s="155" t="str">
        <f>VLOOKUP(V114,'マスター (3)'!$B$3:$E$200,2,FALSE)</f>
        <v>副将</v>
      </c>
      <c r="Y114" s="155" t="str">
        <f t="shared" si="85"/>
        <v>o</v>
      </c>
      <c r="Z114" s="155" t="str">
        <f>VLOOKUP(V114,'マスター (3)'!$B$3:$E$200,4,FALSE)</f>
        <v>三重</v>
      </c>
      <c r="AB114" t="str">
        <f>Z115</f>
        <v>神奈川</v>
      </c>
      <c r="AC114" s="155" t="str">
        <f>X115</f>
        <v>四将</v>
      </c>
      <c r="AD114" s="155" t="str">
        <f>W115</f>
        <v>井上　紗希</v>
      </c>
      <c r="AE114" s="120"/>
      <c r="AF114" s="120">
        <v>1</v>
      </c>
      <c r="AG114" s="155" t="str">
        <f>W116</f>
        <v>山田　明奈</v>
      </c>
      <c r="AH114" s="155" t="str">
        <f>X116</f>
        <v>主将</v>
      </c>
      <c r="AI114" s="155" t="str">
        <f>Z116</f>
        <v>三重</v>
      </c>
      <c r="AJ114" s="146"/>
      <c r="AM114" s="164">
        <v>102</v>
      </c>
      <c r="AN114" s="120">
        <v>211</v>
      </c>
      <c r="AO114" s="155" t="str">
        <f>VLOOKUP(AN114,'マスター (3)'!$B$3:$E$200,3,FALSE)</f>
        <v>井上　　 詩</v>
      </c>
      <c r="AP114" s="155" t="str">
        <f>VLOOKUP(AN114,'マスター (3)'!$B$3:$E$200,2,FALSE)</f>
        <v>主将</v>
      </c>
      <c r="AQ114" s="155" t="str">
        <f t="shared" si="51"/>
        <v>o</v>
      </c>
      <c r="AR114" s="155" t="str">
        <f>VLOOKUP(AN114,'マスター (3)'!$B$3:$E$200,4,FALSE)</f>
        <v>大阪</v>
      </c>
      <c r="AT114" t="str">
        <f>AR115</f>
        <v>埼玉</v>
      </c>
      <c r="AU114" s="189" t="str">
        <f>AP115</f>
        <v>主将</v>
      </c>
      <c r="AV114" s="189" t="str">
        <f>AO115</f>
        <v>八巻　瑠衣</v>
      </c>
      <c r="AW114" s="120">
        <v>19</v>
      </c>
      <c r="AX114" s="120"/>
      <c r="AY114" s="155" t="str">
        <f>AO116</f>
        <v>倉島　希依</v>
      </c>
      <c r="AZ114" s="155" t="str">
        <f>AP116</f>
        <v>四将</v>
      </c>
      <c r="BA114" s="155" t="str">
        <f>AR116</f>
        <v>大阪</v>
      </c>
      <c r="BB114" s="149"/>
      <c r="BD114" s="188" t="str">
        <f>VLOOKUP(BE114,'マスター (3)'!D:E,2,FALSE)</f>
        <v>福井</v>
      </c>
      <c r="BE114" s="168" t="str">
        <f t="shared" si="65"/>
        <v>下谷さつき</v>
      </c>
      <c r="BF114" s="155"/>
      <c r="BG114" s="155" t="str">
        <f t="shared" si="54"/>
        <v>山田　明奈</v>
      </c>
      <c r="BH114" s="155"/>
      <c r="BI114" s="155" t="str">
        <f t="shared" si="55"/>
        <v>八巻　瑠衣</v>
      </c>
      <c r="BJ114" s="155"/>
      <c r="BK114">
        <f t="shared" si="56"/>
        <v>2</v>
      </c>
      <c r="BM114" s="155" t="str">
        <f t="shared" si="57"/>
        <v/>
      </c>
      <c r="BN114" s="155" t="e">
        <f>VLOOKUP(BM114,'マスター (3)'!D:E,2,FALSE)</f>
        <v>#N/A</v>
      </c>
      <c r="BO114">
        <f>IF(BM114="",0,_xlfn.XLOOKUP(BM114,'マスター (3)'!$D$3:$D$168,'マスター (3)'!$B$3:$B$168,"",0,1))</f>
        <v>0</v>
      </c>
      <c r="BQ114" s="155" t="str">
        <v/>
      </c>
      <c r="BR114" s="155" t="e">
        <v>#N/A</v>
      </c>
      <c r="BS114" s="155">
        <v>0</v>
      </c>
    </row>
    <row r="115" spans="1:71">
      <c r="C115" s="164">
        <v>103</v>
      </c>
      <c r="D115" s="120">
        <v>155</v>
      </c>
      <c r="E115" s="155" t="str">
        <f>VLOOKUP(D115,'マスター (3)'!$B$3:$E$200,3,FALSE)</f>
        <v>下谷さつき</v>
      </c>
      <c r="F115" s="155" t="str">
        <f>VLOOKUP(D115,'マスター (3)'!$B$3:$E$200,2,FALSE)</f>
        <v>五将</v>
      </c>
      <c r="G115" s="155" t="str">
        <f t="shared" si="52"/>
        <v>o</v>
      </c>
      <c r="H115" s="155" t="str">
        <f>VLOOKUP(D115,'マスター (3)'!$B$3:$E$200,4,FALSE)</f>
        <v>福井</v>
      </c>
      <c r="J115" t="str">
        <f>H117</f>
        <v>福井</v>
      </c>
      <c r="K115" s="155" t="str">
        <f>F117</f>
        <v>四将</v>
      </c>
      <c r="L115" s="155" t="str">
        <f>E117</f>
        <v>竹内　　諒</v>
      </c>
      <c r="M115" s="120">
        <v>10</v>
      </c>
      <c r="N115" s="120"/>
      <c r="O115" s="155" t="str">
        <f>E118</f>
        <v>豊前　結以</v>
      </c>
      <c r="P115" s="155" t="str">
        <f>F118</f>
        <v>副将</v>
      </c>
      <c r="Q115" s="155" t="str">
        <f>H118</f>
        <v>山梨</v>
      </c>
      <c r="R115" s="143"/>
      <c r="U115" s="164">
        <v>103</v>
      </c>
      <c r="V115" s="120">
        <v>104</v>
      </c>
      <c r="W115" s="155" t="str">
        <f>VLOOKUP(V115,'マスター (3)'!$B$3:$E$200,3,FALSE)</f>
        <v>井上　紗希</v>
      </c>
      <c r="X115" s="155" t="str">
        <f>VLOOKUP(V115,'マスター (3)'!$B$3:$E$200,2,FALSE)</f>
        <v>四将</v>
      </c>
      <c r="Y115" s="155" t="str">
        <f t="shared" si="85"/>
        <v>o</v>
      </c>
      <c r="Z115" s="155" t="str">
        <f>VLOOKUP(V115,'マスター (3)'!$B$3:$E$200,4,FALSE)</f>
        <v>神奈川</v>
      </c>
      <c r="AB115" t="str">
        <f>Z117</f>
        <v>神奈川</v>
      </c>
      <c r="AC115" s="155" t="str">
        <f>X117</f>
        <v>三将</v>
      </c>
      <c r="AD115" s="155" t="str">
        <f>W117</f>
        <v>吉野　奈緒</v>
      </c>
      <c r="AE115" s="120">
        <v>3</v>
      </c>
      <c r="AF115" s="120"/>
      <c r="AG115" s="155" t="str">
        <f>W118</f>
        <v>佐藤　彩音</v>
      </c>
      <c r="AH115" s="155" t="str">
        <f>X118</f>
        <v>七将</v>
      </c>
      <c r="AI115" s="155" t="str">
        <f>Z118</f>
        <v>北海道</v>
      </c>
      <c r="AJ115" s="146"/>
      <c r="AM115" s="164">
        <v>103</v>
      </c>
      <c r="AN115" s="120">
        <v>71</v>
      </c>
      <c r="AO115" s="155" t="str">
        <f>VLOOKUP(AN115,'マスター (3)'!$B$3:$E$200,3,FALSE)</f>
        <v>八巻　瑠衣</v>
      </c>
      <c r="AP115" s="155" t="str">
        <f>VLOOKUP(AN115,'マスター (3)'!$B$3:$E$200,2,FALSE)</f>
        <v>主将</v>
      </c>
      <c r="AQ115" s="155" t="str">
        <f t="shared" si="51"/>
        <v>o</v>
      </c>
      <c r="AR115" s="155" t="str">
        <f>VLOOKUP(AN115,'マスター (3)'!$B$3:$E$200,4,FALSE)</f>
        <v>埼玉</v>
      </c>
      <c r="AT115" t="str">
        <f>AR117</f>
        <v>埼玉</v>
      </c>
      <c r="AU115" s="155" t="str">
        <f>AP117</f>
        <v>七将</v>
      </c>
      <c r="AV115" s="155" t="str">
        <f>AO117</f>
        <v>高鳥　花火</v>
      </c>
      <c r="AW115" s="120"/>
      <c r="AX115" s="120">
        <v>14</v>
      </c>
      <c r="AY115" s="189" t="str">
        <f>AO118</f>
        <v>末次日菜子</v>
      </c>
      <c r="AZ115" s="189" t="str">
        <f>AP118</f>
        <v>五将</v>
      </c>
      <c r="BA115" s="189" t="str">
        <f>AR118</f>
        <v>福岡</v>
      </c>
      <c r="BB115" s="149"/>
      <c r="BD115" s="188" t="str">
        <f>VLOOKUP(BE115,'マスター (3)'!D:E,2,FALSE)</f>
        <v>福井</v>
      </c>
      <c r="BE115" s="168" t="str">
        <f t="shared" si="65"/>
        <v>竹内　　諒</v>
      </c>
      <c r="BF115" s="155"/>
      <c r="BG115" s="155" t="str">
        <f t="shared" si="54"/>
        <v>吉野　奈緒</v>
      </c>
      <c r="BH115" s="155"/>
      <c r="BI115" s="155" t="str">
        <f t="shared" si="55"/>
        <v>末次日菜子</v>
      </c>
      <c r="BJ115" s="155"/>
      <c r="BK115">
        <f t="shared" si="56"/>
        <v>3</v>
      </c>
      <c r="BM115" s="155" t="str">
        <f t="shared" si="57"/>
        <v>竹内　　諒</v>
      </c>
      <c r="BN115" s="155" t="str">
        <f>VLOOKUP(BM115,'マスター (3)'!D:E,2,FALSE)</f>
        <v>福井</v>
      </c>
      <c r="BO115">
        <f>IF(BM115="",0,_xlfn.XLOOKUP(BM115,'マスター (3)'!$D$3:$D$168,'マスター (3)'!$B$3:$B$168,"",0,1))</f>
        <v>154</v>
      </c>
      <c r="BQ115" s="155" t="str">
        <v/>
      </c>
      <c r="BR115" s="155" t="e">
        <v>#N/A</v>
      </c>
      <c r="BS115" s="155">
        <v>0</v>
      </c>
    </row>
    <row r="116" spans="1:71">
      <c r="C116" s="164">
        <v>104</v>
      </c>
      <c r="D116" s="120">
        <v>24</v>
      </c>
      <c r="E116" s="155" t="str">
        <f>VLOOKUP(D116,'マスター (3)'!$B$3:$E$200,3,FALSE)</f>
        <v>蕨野　天能</v>
      </c>
      <c r="F116" s="155" t="str">
        <f>VLOOKUP(D116,'マスター (3)'!$B$3:$E$200,2,FALSE)</f>
        <v>四将</v>
      </c>
      <c r="G116" s="155" t="str">
        <f t="shared" si="52"/>
        <v>o</v>
      </c>
      <c r="H116" s="155" t="str">
        <f>VLOOKUP(D116,'マスター (3)'!$B$3:$E$200,4,FALSE)</f>
        <v>岩手</v>
      </c>
      <c r="J116" t="str">
        <f>H119</f>
        <v>岩手</v>
      </c>
      <c r="K116" s="155" t="str">
        <f>F119</f>
        <v>七将</v>
      </c>
      <c r="L116" s="155" t="str">
        <f>E119</f>
        <v>横沢　碧音</v>
      </c>
      <c r="M116" s="120"/>
      <c r="N116" s="120">
        <v>26</v>
      </c>
      <c r="O116" s="155" t="str">
        <f>E120</f>
        <v>渡邉　理子</v>
      </c>
      <c r="P116" s="155" t="str">
        <f>F120</f>
        <v>主将</v>
      </c>
      <c r="Q116" s="155" t="str">
        <f>H120</f>
        <v>山梨</v>
      </c>
      <c r="R116" s="143"/>
      <c r="U116" s="164">
        <v>104</v>
      </c>
      <c r="V116" s="120">
        <v>181</v>
      </c>
      <c r="W116" s="155" t="str">
        <f>VLOOKUP(V116,'マスター (3)'!$B$3:$E$200,3,FALSE)</f>
        <v>山田　明奈</v>
      </c>
      <c r="X116" s="155" t="str">
        <f>VLOOKUP(V116,'マスター (3)'!$B$3:$E$200,2,FALSE)</f>
        <v>主将</v>
      </c>
      <c r="Y116" s="155" t="str">
        <f t="shared" si="85"/>
        <v>o</v>
      </c>
      <c r="Z116" s="155" t="str">
        <f>VLOOKUP(V116,'マスター (3)'!$B$3:$E$200,4,FALSE)</f>
        <v>三重</v>
      </c>
      <c r="AB116" t="str">
        <f>Z119</f>
        <v>北海道</v>
      </c>
      <c r="AC116" s="155" t="str">
        <f>X119</f>
        <v>五将</v>
      </c>
      <c r="AD116" s="155" t="str">
        <f>W119</f>
        <v>酒井　美佳</v>
      </c>
      <c r="AE116" s="120">
        <v>12</v>
      </c>
      <c r="AF116" s="120"/>
      <c r="AG116" s="155" t="str">
        <f>W120</f>
        <v>庄村　　慈</v>
      </c>
      <c r="AH116" s="155" t="str">
        <f>X120</f>
        <v>七将</v>
      </c>
      <c r="AI116" s="155" t="str">
        <f>Z120</f>
        <v>三重</v>
      </c>
      <c r="AJ116" s="146"/>
      <c r="AM116" s="164">
        <v>104</v>
      </c>
      <c r="AN116" s="120">
        <v>214</v>
      </c>
      <c r="AO116" s="155" t="str">
        <f>VLOOKUP(AN116,'マスター (3)'!$B$3:$E$200,3,FALSE)</f>
        <v>倉島　希依</v>
      </c>
      <c r="AP116" s="155" t="str">
        <f>VLOOKUP(AN116,'マスター (3)'!$B$3:$E$200,2,FALSE)</f>
        <v>四将</v>
      </c>
      <c r="AQ116" s="155" t="str">
        <f t="shared" si="51"/>
        <v>o</v>
      </c>
      <c r="AR116" s="155" t="str">
        <f>VLOOKUP(AN116,'マスター (3)'!$B$3:$E$200,4,FALSE)</f>
        <v>大阪</v>
      </c>
      <c r="AT116" t="str">
        <f>AR119</f>
        <v>埼玉</v>
      </c>
      <c r="AU116" s="155" t="str">
        <f>AP119</f>
        <v>六将</v>
      </c>
      <c r="AV116" s="155" t="str">
        <f>AO119</f>
        <v>亀井　優依</v>
      </c>
      <c r="AW116" s="120"/>
      <c r="AX116" s="120">
        <v>2</v>
      </c>
      <c r="AY116" s="155" t="str">
        <f>AO120</f>
        <v>坂西こころ</v>
      </c>
      <c r="AZ116" s="155" t="str">
        <f>AP120</f>
        <v>三将</v>
      </c>
      <c r="BA116" s="155" t="str">
        <f>AR120</f>
        <v>福岡</v>
      </c>
      <c r="BB116" s="149"/>
      <c r="BD116" s="188" t="str">
        <f>VLOOKUP(BE116,'マスター (3)'!D:E,2,FALSE)</f>
        <v>山梨</v>
      </c>
      <c r="BE116" s="168" t="str">
        <f t="shared" si="65"/>
        <v>渡邉　理子</v>
      </c>
      <c r="BF116" s="155"/>
      <c r="BG116" s="155" t="str">
        <f t="shared" si="54"/>
        <v>酒井　美佳</v>
      </c>
      <c r="BH116" s="155"/>
      <c r="BI116" s="155" t="str">
        <f t="shared" si="55"/>
        <v>坂西こころ</v>
      </c>
      <c r="BJ116" s="155"/>
      <c r="BK116">
        <f t="shared" si="56"/>
        <v>1</v>
      </c>
      <c r="BM116" s="155" t="str">
        <f t="shared" si="57"/>
        <v/>
      </c>
      <c r="BN116" s="155" t="e">
        <f>VLOOKUP(BM116,'マスター (3)'!D:E,2,FALSE)</f>
        <v>#N/A</v>
      </c>
      <c r="BO116">
        <f>IF(BM116="",0,_xlfn.XLOOKUP(BM116,'マスター (3)'!$D$3:$D$168,'マスター (3)'!$B$3:$B$168,"",0,1))</f>
        <v>0</v>
      </c>
      <c r="BQ116" s="155" t="str">
        <v/>
      </c>
      <c r="BR116" s="155" t="e">
        <v>#N/A</v>
      </c>
      <c r="BS116" s="155">
        <v>0</v>
      </c>
    </row>
    <row r="117" spans="1:71">
      <c r="C117" s="164">
        <v>105</v>
      </c>
      <c r="D117" s="120">
        <v>154</v>
      </c>
      <c r="E117" s="155" t="str">
        <f>VLOOKUP(D117,'マスター (3)'!$B$3:$E$200,3,FALSE)</f>
        <v>竹内　　諒</v>
      </c>
      <c r="F117" s="155" t="str">
        <f>VLOOKUP(D117,'マスター (3)'!$B$3:$E$200,2,FALSE)</f>
        <v>四将</v>
      </c>
      <c r="G117" s="155" t="str">
        <f t="shared" si="52"/>
        <v>o</v>
      </c>
      <c r="H117" s="155" t="str">
        <f>VLOOKUP(D117,'マスター (3)'!$B$3:$E$200,4,FALSE)</f>
        <v>福井</v>
      </c>
      <c r="J117" t="str">
        <f>H121</f>
        <v>岩手</v>
      </c>
      <c r="K117" s="155" t="str">
        <f>F121</f>
        <v>五将</v>
      </c>
      <c r="L117" s="155" t="str">
        <f>E121</f>
        <v>鈴木　　彩</v>
      </c>
      <c r="M117" s="120"/>
      <c r="N117" s="120">
        <v>7</v>
      </c>
      <c r="O117" s="155" t="str">
        <f>E122</f>
        <v>宮田ひいら</v>
      </c>
      <c r="P117" s="155" t="str">
        <f>F122</f>
        <v>三将</v>
      </c>
      <c r="Q117" s="155" t="str">
        <f>H122</f>
        <v>福井</v>
      </c>
      <c r="R117" s="143"/>
      <c r="U117" s="164">
        <v>105</v>
      </c>
      <c r="V117" s="120">
        <v>103</v>
      </c>
      <c r="W117" s="155" t="str">
        <f>VLOOKUP(V117,'マスター (3)'!$B$3:$E$200,3,FALSE)</f>
        <v>吉野　奈緒</v>
      </c>
      <c r="X117" s="155" t="str">
        <f>VLOOKUP(V117,'マスター (3)'!$B$3:$E$200,2,FALSE)</f>
        <v>三将</v>
      </c>
      <c r="Y117" s="155" t="str">
        <f t="shared" si="85"/>
        <v>o</v>
      </c>
      <c r="Z117" s="155" t="str">
        <f>VLOOKUP(V117,'マスター (3)'!$B$3:$E$200,4,FALSE)</f>
        <v>神奈川</v>
      </c>
      <c r="AB117" t="str">
        <f>Z121</f>
        <v>北海道</v>
      </c>
      <c r="AC117" s="155" t="str">
        <f>X121</f>
        <v>主将</v>
      </c>
      <c r="AD117" s="155" t="str">
        <f>W121</f>
        <v>髙橋　絢春</v>
      </c>
      <c r="AE117" s="120">
        <v>15</v>
      </c>
      <c r="AF117" s="120"/>
      <c r="AG117" s="155" t="str">
        <f>W122</f>
        <v>笹之内妃音</v>
      </c>
      <c r="AH117" s="155" t="str">
        <f>X122</f>
        <v>六将</v>
      </c>
      <c r="AI117" s="155" t="str">
        <f>Z122</f>
        <v>三重</v>
      </c>
      <c r="AJ117" s="146"/>
      <c r="AM117" s="164">
        <v>105</v>
      </c>
      <c r="AN117" s="120">
        <v>77</v>
      </c>
      <c r="AO117" s="155" t="str">
        <f>VLOOKUP(AN117,'マスター (3)'!$B$3:$E$200,3,FALSE)</f>
        <v>高鳥　花火</v>
      </c>
      <c r="AP117" s="155" t="str">
        <f>VLOOKUP(AN117,'マスター (3)'!$B$3:$E$200,2,FALSE)</f>
        <v>七将</v>
      </c>
      <c r="AQ117" s="155" t="str">
        <f t="shared" si="51"/>
        <v>o</v>
      </c>
      <c r="AR117" s="155" t="str">
        <f>VLOOKUP(AN117,'マスター (3)'!$B$3:$E$200,4,FALSE)</f>
        <v>埼玉</v>
      </c>
      <c r="AT117" t="str">
        <f>AR121</f>
        <v>埼玉</v>
      </c>
      <c r="AU117" s="155" t="str">
        <f>AP121</f>
        <v>四将</v>
      </c>
      <c r="AV117" s="155" t="str">
        <f>AO121</f>
        <v>野村　紗椰</v>
      </c>
      <c r="AW117" s="120">
        <v>7</v>
      </c>
      <c r="AX117" s="120"/>
      <c r="AY117" s="155" t="str">
        <f>AO122</f>
        <v>西村　優希</v>
      </c>
      <c r="AZ117" s="155" t="str">
        <f>AP122</f>
        <v>六将</v>
      </c>
      <c r="BA117" s="155" t="str">
        <f>AR122</f>
        <v>福岡</v>
      </c>
      <c r="BB117" s="149"/>
      <c r="BD117" s="188" t="str">
        <f>VLOOKUP(BE117,'マスター (3)'!D:E,2,FALSE)</f>
        <v>福井</v>
      </c>
      <c r="BE117" s="168" t="str">
        <f t="shared" si="65"/>
        <v>宮田ひいら</v>
      </c>
      <c r="BF117" s="155"/>
      <c r="BG117" s="155" t="str">
        <f t="shared" si="54"/>
        <v>髙橋　絢春</v>
      </c>
      <c r="BH117" s="155"/>
      <c r="BI117" s="155" t="str">
        <f t="shared" si="55"/>
        <v>野村　紗椰</v>
      </c>
      <c r="BJ117" s="155"/>
      <c r="BK117">
        <f t="shared" si="56"/>
        <v>2</v>
      </c>
      <c r="BM117" s="155" t="str">
        <f t="shared" si="57"/>
        <v/>
      </c>
      <c r="BN117" s="155" t="e">
        <f>VLOOKUP(BM117,'マスター (3)'!D:E,2,FALSE)</f>
        <v>#N/A</v>
      </c>
      <c r="BO117">
        <f>IF(BM117="",0,_xlfn.XLOOKUP(BM117,'マスター (3)'!$D$3:$D$168,'マスター (3)'!$B$3:$B$168,"",0,1))</f>
        <v>0</v>
      </c>
      <c r="BQ117" s="155" t="str">
        <v/>
      </c>
      <c r="BR117" s="155" t="e">
        <v>#N/A</v>
      </c>
      <c r="BS117" s="155">
        <v>0</v>
      </c>
    </row>
    <row r="118" spans="1:71">
      <c r="C118" s="164">
        <v>106</v>
      </c>
      <c r="D118" s="120">
        <v>112</v>
      </c>
      <c r="E118" s="155" t="str">
        <f>VLOOKUP(D118,'マスター (3)'!$B$3:$E$200,3,FALSE)</f>
        <v>豊前　結以</v>
      </c>
      <c r="F118" s="155" t="str">
        <f>VLOOKUP(D118,'マスター (3)'!$B$3:$E$200,2,FALSE)</f>
        <v>副将</v>
      </c>
      <c r="G118" s="155" t="str">
        <f t="shared" si="52"/>
        <v>o</v>
      </c>
      <c r="H118" s="155" t="str">
        <f>VLOOKUP(D118,'マスター (3)'!$B$3:$E$200,4,FALSE)</f>
        <v>山梨</v>
      </c>
      <c r="J118" t="str">
        <f>H123</f>
        <v>福井</v>
      </c>
      <c r="K118" s="155" t="str">
        <f>F123</f>
        <v>副将</v>
      </c>
      <c r="L118" s="155" t="str">
        <f>E123</f>
        <v>杉谷陽香里</v>
      </c>
      <c r="M118" s="120">
        <v>30</v>
      </c>
      <c r="N118" s="120"/>
      <c r="O118" s="155" t="str">
        <f>E124</f>
        <v>-</v>
      </c>
      <c r="P118" s="155" t="str">
        <f>F124</f>
        <v>-</v>
      </c>
      <c r="Q118" s="155" t="str">
        <f>H124</f>
        <v>-</v>
      </c>
      <c r="R118" s="143"/>
      <c r="U118" s="164">
        <v>106</v>
      </c>
      <c r="V118" s="120">
        <v>17</v>
      </c>
      <c r="W118" s="155" t="str">
        <f>VLOOKUP(V118,'マスター (3)'!$B$3:$E$200,3,FALSE)</f>
        <v>佐藤　彩音</v>
      </c>
      <c r="X118" s="155" t="str">
        <f>VLOOKUP(V118,'マスター (3)'!$B$3:$E$200,2,FALSE)</f>
        <v>七将</v>
      </c>
      <c r="Y118" s="155" t="str">
        <f t="shared" si="85"/>
        <v>o</v>
      </c>
      <c r="Z118" s="155" t="str">
        <f>VLOOKUP(V118,'マスター (3)'!$B$3:$E$200,4,FALSE)</f>
        <v>北海道</v>
      </c>
      <c r="AB118" t="str">
        <f>Z123</f>
        <v>北海道</v>
      </c>
      <c r="AC118" s="155" t="str">
        <f>X123</f>
        <v>四将</v>
      </c>
      <c r="AD118" s="155" t="str">
        <f>W123</f>
        <v>梅本　羽衣</v>
      </c>
      <c r="AE118" s="120"/>
      <c r="AF118" s="120">
        <v>17</v>
      </c>
      <c r="AG118" s="155" t="str">
        <f>W124</f>
        <v>臼井　菜月</v>
      </c>
      <c r="AH118" s="155" t="str">
        <f>X124</f>
        <v>副将</v>
      </c>
      <c r="AI118" s="155" t="str">
        <f>Z124</f>
        <v>神奈川</v>
      </c>
      <c r="AJ118" s="146"/>
      <c r="AM118" s="164">
        <v>106</v>
      </c>
      <c r="AN118" s="120">
        <v>255</v>
      </c>
      <c r="AO118" s="155" t="str">
        <f>VLOOKUP(AN118,'マスター (3)'!$B$3:$E$200,3,FALSE)</f>
        <v>末次日菜子</v>
      </c>
      <c r="AP118" s="155" t="str">
        <f>VLOOKUP(AN118,'マスター (3)'!$B$3:$E$200,2,FALSE)</f>
        <v>五将</v>
      </c>
      <c r="AQ118" s="155" t="str">
        <f t="shared" si="51"/>
        <v>o</v>
      </c>
      <c r="AR118" s="155" t="str">
        <f>VLOOKUP(AN118,'マスター (3)'!$B$3:$E$200,4,FALSE)</f>
        <v>福岡</v>
      </c>
      <c r="AT118" t="str">
        <f>AR123</f>
        <v>福岡</v>
      </c>
      <c r="AU118" s="144" t="str">
        <f>AP123</f>
        <v>主将</v>
      </c>
      <c r="AV118" s="144" t="str">
        <f>AO123</f>
        <v>天野　瑶子</v>
      </c>
      <c r="AW118" s="120">
        <v>30</v>
      </c>
      <c r="AX118" s="120"/>
      <c r="AY118" s="155" t="str">
        <f>AO124</f>
        <v>-</v>
      </c>
      <c r="AZ118" s="155" t="str">
        <f>AP124</f>
        <v>-</v>
      </c>
      <c r="BA118" s="155" t="str">
        <f>AR124</f>
        <v>-</v>
      </c>
      <c r="BB118" s="149"/>
      <c r="BD118" s="188" t="str">
        <f>VLOOKUP(BE118,'マスター (3)'!D:E,2,FALSE)</f>
        <v>福井</v>
      </c>
      <c r="BE118" s="168" t="str">
        <f t="shared" si="65"/>
        <v>杉谷陽香里</v>
      </c>
      <c r="BF118" s="155"/>
      <c r="BG118" s="155" t="str">
        <f t="shared" si="54"/>
        <v>臼井　菜月</v>
      </c>
      <c r="BH118" s="155"/>
      <c r="BI118" s="155" t="str">
        <f t="shared" si="55"/>
        <v>天野　瑶子</v>
      </c>
      <c r="BJ118" s="155"/>
      <c r="BK118">
        <f t="shared" si="56"/>
        <v>3</v>
      </c>
      <c r="BM118" s="155" t="str">
        <f t="shared" si="57"/>
        <v>杉谷陽香里</v>
      </c>
      <c r="BN118" s="155" t="str">
        <f>VLOOKUP(BM118,'マスター (3)'!D:E,2,FALSE)</f>
        <v>福井</v>
      </c>
      <c r="BO118">
        <f>IF(BM118="",0,_xlfn.XLOOKUP(BM118,'マスター (3)'!$D$3:$D$168,'マスター (3)'!$B$3:$B$168,"",0,1))</f>
        <v>152</v>
      </c>
      <c r="BQ118" s="155" t="str">
        <v/>
      </c>
      <c r="BR118" s="155" t="e">
        <v>#N/A</v>
      </c>
      <c r="BS118" s="155">
        <v>0</v>
      </c>
    </row>
    <row r="119" spans="1:71">
      <c r="C119" s="164">
        <v>107</v>
      </c>
      <c r="D119" s="120">
        <v>27</v>
      </c>
      <c r="E119" s="155" t="str">
        <f>VLOOKUP(D119,'マスター (3)'!$B$3:$E$200,3,FALSE)</f>
        <v>横沢　碧音</v>
      </c>
      <c r="F119" s="155" t="str">
        <f>VLOOKUP(D119,'マスター (3)'!$B$3:$E$200,2,FALSE)</f>
        <v>七将</v>
      </c>
      <c r="G119" s="155" t="str">
        <f t="shared" si="52"/>
        <v>o</v>
      </c>
      <c r="H119" s="155" t="str">
        <f>VLOOKUP(D119,'マスター (3)'!$B$3:$E$200,4,FALSE)</f>
        <v>岩手</v>
      </c>
      <c r="J119" t="str">
        <f>H125</f>
        <v>福井</v>
      </c>
      <c r="K119" s="114" t="str">
        <f>F125</f>
        <v>主将</v>
      </c>
      <c r="L119" s="114" t="str">
        <f>E125</f>
        <v>杉谷優里瑛</v>
      </c>
      <c r="M119" s="115">
        <v>30</v>
      </c>
      <c r="N119" s="115"/>
      <c r="O119" s="114" t="str">
        <f>E126</f>
        <v>-</v>
      </c>
      <c r="P119" s="114" t="str">
        <f>F126</f>
        <v>-</v>
      </c>
      <c r="Q119" s="114" t="str">
        <f>H126</f>
        <v>-</v>
      </c>
      <c r="R119" s="143"/>
      <c r="U119" s="164">
        <v>107</v>
      </c>
      <c r="V119" s="120">
        <v>15</v>
      </c>
      <c r="W119" s="155" t="str">
        <f>VLOOKUP(V119,'マスター (3)'!$B$3:$E$200,3,FALSE)</f>
        <v>酒井　美佳</v>
      </c>
      <c r="X119" s="155" t="str">
        <f>VLOOKUP(V119,'マスター (3)'!$B$3:$E$200,2,FALSE)</f>
        <v>五将</v>
      </c>
      <c r="Y119" s="155" t="str">
        <f t="shared" si="85"/>
        <v>o</v>
      </c>
      <c r="Z119" s="155" t="str">
        <f>VLOOKUP(V119,'マスター (3)'!$B$3:$E$200,4,FALSE)</f>
        <v>北海道</v>
      </c>
      <c r="AB119" t="str">
        <f>Z125</f>
        <v>北海道</v>
      </c>
      <c r="AC119" s="155" t="str">
        <f>X125</f>
        <v>六将</v>
      </c>
      <c r="AD119" s="155" t="str">
        <f>W125</f>
        <v>安部　紗英</v>
      </c>
      <c r="AE119" s="120"/>
      <c r="AF119" s="120">
        <v>8</v>
      </c>
      <c r="AG119" s="155" t="str">
        <f>W126</f>
        <v>巴　　美雪</v>
      </c>
      <c r="AH119" s="155" t="str">
        <f>X126</f>
        <v>六将</v>
      </c>
      <c r="AI119" s="155" t="str">
        <f>Z126</f>
        <v>神奈川</v>
      </c>
      <c r="AJ119" s="146"/>
      <c r="AM119" s="164">
        <v>107</v>
      </c>
      <c r="AN119" s="120">
        <v>76</v>
      </c>
      <c r="AO119" s="155" t="str">
        <f>VLOOKUP(AN119,'マスター (3)'!$B$3:$E$200,3,FALSE)</f>
        <v>亀井　優依</v>
      </c>
      <c r="AP119" s="155" t="str">
        <f>VLOOKUP(AN119,'マスター (3)'!$B$3:$E$200,2,FALSE)</f>
        <v>六将</v>
      </c>
      <c r="AQ119" s="155" t="str">
        <f t="shared" si="51"/>
        <v>o</v>
      </c>
      <c r="AR119" s="155" t="str">
        <f>VLOOKUP(AN119,'マスター (3)'!$B$3:$E$200,4,FALSE)</f>
        <v>埼玉</v>
      </c>
      <c r="AT119" t="str">
        <f>AR125</f>
        <v>大阪</v>
      </c>
      <c r="AU119" s="155" t="str">
        <f>AP125</f>
        <v>三将</v>
      </c>
      <c r="AV119" s="155" t="str">
        <f>AO125</f>
        <v>中西瑠璃花</v>
      </c>
      <c r="AW119" s="120"/>
      <c r="AX119" s="120">
        <v>16</v>
      </c>
      <c r="AY119" s="189" t="str">
        <f>AO126</f>
        <v>堀田　晴斗</v>
      </c>
      <c r="AZ119" s="189" t="str">
        <f>AP126</f>
        <v>副将</v>
      </c>
      <c r="BA119" s="189" t="str">
        <f>AR126</f>
        <v>福岡</v>
      </c>
      <c r="BB119" s="149"/>
      <c r="BD119" s="188" t="str">
        <f>VLOOKUP(BE119,'マスター (3)'!D:E,2,FALSE)</f>
        <v>福井</v>
      </c>
      <c r="BE119" s="168" t="str">
        <f t="shared" si="65"/>
        <v>杉谷優里瑛</v>
      </c>
      <c r="BF119" s="155"/>
      <c r="BG119" s="155" t="str">
        <f t="shared" si="54"/>
        <v>巴　　美雪</v>
      </c>
      <c r="BH119" s="155"/>
      <c r="BI119" s="155" t="str">
        <f t="shared" si="55"/>
        <v>堀田　晴斗</v>
      </c>
      <c r="BJ119" s="155"/>
      <c r="BK119">
        <f t="shared" si="56"/>
        <v>3</v>
      </c>
      <c r="BM119" s="155" t="str">
        <f t="shared" si="57"/>
        <v>杉谷優里瑛</v>
      </c>
      <c r="BN119" s="155" t="str">
        <f>VLOOKUP(BM119,'マスター (3)'!D:E,2,FALSE)</f>
        <v>福井</v>
      </c>
      <c r="BO119">
        <f>IF(BM119="",0,_xlfn.XLOOKUP(BM119,'マスター (3)'!$D$3:$D$168,'マスター (3)'!$B$3:$B$168,"",0,1))</f>
        <v>151</v>
      </c>
      <c r="BQ119" s="155" t="str">
        <v/>
      </c>
      <c r="BR119" s="155" t="e">
        <v>#N/A</v>
      </c>
      <c r="BS119" s="155">
        <v>0</v>
      </c>
    </row>
    <row r="120" spans="1:71">
      <c r="C120" s="164">
        <v>108</v>
      </c>
      <c r="D120" s="120">
        <v>111</v>
      </c>
      <c r="E120" s="155" t="str">
        <f>VLOOKUP(D120,'マスター (3)'!$B$3:$E$200,3,FALSE)</f>
        <v>渡邉　理子</v>
      </c>
      <c r="F120" s="155" t="str">
        <f>VLOOKUP(D120,'マスター (3)'!$B$3:$E$200,2,FALSE)</f>
        <v>主将</v>
      </c>
      <c r="G120" s="155" t="str">
        <f t="shared" si="52"/>
        <v>o</v>
      </c>
      <c r="H120" s="155" t="str">
        <f>VLOOKUP(D120,'マスター (3)'!$B$3:$E$200,4,FALSE)</f>
        <v>山梨</v>
      </c>
      <c r="J120" t="str">
        <f>H127</f>
        <v>岩手</v>
      </c>
      <c r="K120" s="155" t="str">
        <f>F127</f>
        <v>六将</v>
      </c>
      <c r="L120" s="155" t="str">
        <f>E127</f>
        <v>江口　小春</v>
      </c>
      <c r="M120" s="120">
        <v>30</v>
      </c>
      <c r="N120" s="120"/>
      <c r="O120" s="155" t="s">
        <v>499</v>
      </c>
      <c r="P120" s="155" t="s">
        <v>499</v>
      </c>
      <c r="Q120" s="155" t="s">
        <v>499</v>
      </c>
      <c r="R120" s="143"/>
      <c r="U120" s="164">
        <v>108</v>
      </c>
      <c r="V120" s="120">
        <v>187</v>
      </c>
      <c r="W120" s="155" t="str">
        <f>VLOOKUP(V120,'マスター (3)'!$B$3:$E$200,3,FALSE)</f>
        <v>庄村　　慈</v>
      </c>
      <c r="X120" s="155" t="str">
        <f>VLOOKUP(V120,'マスター (3)'!$B$3:$E$200,2,FALSE)</f>
        <v>七将</v>
      </c>
      <c r="Y120" s="155" t="str">
        <f t="shared" si="85"/>
        <v>o</v>
      </c>
      <c r="Z120" s="155" t="str">
        <f>VLOOKUP(V120,'マスター (3)'!$B$3:$E$200,4,FALSE)</f>
        <v>三重</v>
      </c>
      <c r="AB120" t="str">
        <f>Z127</f>
        <v>三重</v>
      </c>
      <c r="AC120" s="155" t="str">
        <f>X127</f>
        <v>三将</v>
      </c>
      <c r="AD120" s="155" t="str">
        <f>W127</f>
        <v>中辻　初菜</v>
      </c>
      <c r="AE120" s="120">
        <v>30</v>
      </c>
      <c r="AF120" s="120"/>
      <c r="AG120" s="155" t="s">
        <v>499</v>
      </c>
      <c r="AH120" s="155" t="s">
        <v>499</v>
      </c>
      <c r="AI120" s="155" t="s">
        <v>499</v>
      </c>
      <c r="AJ120" s="146"/>
      <c r="AM120" s="164">
        <v>108</v>
      </c>
      <c r="AN120" s="120">
        <v>253</v>
      </c>
      <c r="AO120" s="155" t="str">
        <f>VLOOKUP(AN120,'マスター (3)'!$B$3:$E$200,3,FALSE)</f>
        <v>坂西こころ</v>
      </c>
      <c r="AP120" s="155" t="str">
        <f>VLOOKUP(AN120,'マスター (3)'!$B$3:$E$200,2,FALSE)</f>
        <v>三将</v>
      </c>
      <c r="AQ120" s="155" t="str">
        <f t="shared" si="51"/>
        <v>o</v>
      </c>
      <c r="AR120" s="155" t="str">
        <f>VLOOKUP(AN120,'マスター (3)'!$B$3:$E$200,4,FALSE)</f>
        <v>福岡</v>
      </c>
      <c r="AT120" t="str">
        <f>AR127</f>
        <v>大阪</v>
      </c>
      <c r="AU120" s="144" t="str">
        <f>AP127</f>
        <v>副将</v>
      </c>
      <c r="AV120" s="144" t="str">
        <f>AO127</f>
        <v>中西　美緒</v>
      </c>
      <c r="AW120" s="120">
        <v>30</v>
      </c>
      <c r="AX120" s="120"/>
      <c r="AY120" s="155" t="s">
        <v>499</v>
      </c>
      <c r="AZ120" s="155" t="s">
        <v>499</v>
      </c>
      <c r="BA120" s="155" t="s">
        <v>499</v>
      </c>
      <c r="BB120" s="149"/>
      <c r="BD120" s="188" t="str">
        <f>VLOOKUP(BE120,'マスター (3)'!D:E,2,FALSE)</f>
        <v>岩手</v>
      </c>
      <c r="BE120" s="168" t="str">
        <f t="shared" si="65"/>
        <v>江口　小春</v>
      </c>
      <c r="BF120" s="155"/>
      <c r="BG120" s="155" t="str">
        <f t="shared" si="54"/>
        <v>中辻　初菜</v>
      </c>
      <c r="BH120" s="155"/>
      <c r="BI120" s="155" t="str">
        <f t="shared" si="55"/>
        <v>中西　美緒</v>
      </c>
      <c r="BJ120" s="155"/>
      <c r="BK120">
        <f t="shared" si="56"/>
        <v>2</v>
      </c>
      <c r="BM120" s="155" t="str">
        <f t="shared" si="57"/>
        <v/>
      </c>
      <c r="BN120" s="155" t="e">
        <f>VLOOKUP(BM120,'マスター (3)'!D:E,2,FALSE)</f>
        <v>#N/A</v>
      </c>
      <c r="BO120">
        <f>IF(BM120="",0,_xlfn.XLOOKUP(BM120,'マスター (3)'!$D$3:$D$168,'マスター (3)'!$B$3:$B$168,"",0,1))</f>
        <v>0</v>
      </c>
      <c r="BQ120" s="155" t="str">
        <v/>
      </c>
      <c r="BR120" s="155" t="e">
        <v>#N/A</v>
      </c>
      <c r="BS120" s="155">
        <v>0</v>
      </c>
    </row>
    <row r="121" spans="1:71">
      <c r="C121" s="164">
        <v>109</v>
      </c>
      <c r="D121" s="120">
        <v>25</v>
      </c>
      <c r="E121" s="155" t="str">
        <f>VLOOKUP(D121,'マスター (3)'!$B$3:$E$200,3,FALSE)</f>
        <v>鈴木　　彩</v>
      </c>
      <c r="F121" s="155" t="str">
        <f>VLOOKUP(D121,'マスター (3)'!$B$3:$E$200,2,FALSE)</f>
        <v>五将</v>
      </c>
      <c r="G121" s="155" t="str">
        <f t="shared" si="52"/>
        <v>o</v>
      </c>
      <c r="H121" s="155" t="str">
        <f>VLOOKUP(D121,'マスター (3)'!$B$3:$E$200,4,FALSE)</f>
        <v>岩手</v>
      </c>
      <c r="R121" s="143"/>
      <c r="U121" s="164">
        <v>109</v>
      </c>
      <c r="V121" s="120">
        <v>11</v>
      </c>
      <c r="W121" s="155" t="str">
        <f>VLOOKUP(V121,'マスター (3)'!$B$3:$E$200,3,FALSE)</f>
        <v>髙橋　絢春</v>
      </c>
      <c r="X121" s="155" t="str">
        <f>VLOOKUP(V121,'マスター (3)'!$B$3:$E$200,2,FALSE)</f>
        <v>主将</v>
      </c>
      <c r="Y121" s="155" t="str">
        <f t="shared" si="85"/>
        <v>o</v>
      </c>
      <c r="Z121" s="155" t="str">
        <f>VLOOKUP(V121,'マスター (3)'!$B$3:$E$200,4,FALSE)</f>
        <v>北海道</v>
      </c>
      <c r="AJ121" s="146"/>
      <c r="AM121" s="164">
        <v>109</v>
      </c>
      <c r="AN121" s="120">
        <v>74</v>
      </c>
      <c r="AO121" s="155" t="str">
        <f>VLOOKUP(AN121,'マスター (3)'!$B$3:$E$200,3,FALSE)</f>
        <v>野村　紗椰</v>
      </c>
      <c r="AP121" s="155" t="str">
        <f>VLOOKUP(AN121,'マスター (3)'!$B$3:$E$200,2,FALSE)</f>
        <v>四将</v>
      </c>
      <c r="AQ121" s="155" t="str">
        <f t="shared" si="51"/>
        <v>o</v>
      </c>
      <c r="AR121" s="155" t="str">
        <f>VLOOKUP(AN121,'マスター (3)'!$B$3:$E$200,4,FALSE)</f>
        <v>埼玉</v>
      </c>
      <c r="BB121" s="149"/>
      <c r="BE121" s="102" t="str">
        <f t="shared" si="65"/>
        <v/>
      </c>
      <c r="BG121" t="str">
        <f t="shared" si="54"/>
        <v/>
      </c>
      <c r="BI121" t="str">
        <f t="shared" si="55"/>
        <v/>
      </c>
    </row>
    <row r="122" spans="1:71">
      <c r="C122" s="164">
        <v>110</v>
      </c>
      <c r="D122" s="120">
        <v>153</v>
      </c>
      <c r="E122" s="155" t="str">
        <f>VLOOKUP(D122,'マスター (3)'!$B$3:$E$200,3,FALSE)</f>
        <v>宮田ひいら</v>
      </c>
      <c r="F122" s="155" t="str">
        <f>VLOOKUP(D122,'マスター (3)'!$B$3:$E$200,2,FALSE)</f>
        <v>三将</v>
      </c>
      <c r="G122" s="155" t="str">
        <f t="shared" si="52"/>
        <v>o</v>
      </c>
      <c r="H122" s="155" t="str">
        <f>VLOOKUP(D122,'マスター (3)'!$B$3:$E$200,4,FALSE)</f>
        <v>福井</v>
      </c>
      <c r="R122" s="143"/>
      <c r="U122" s="164">
        <v>110</v>
      </c>
      <c r="V122" s="120">
        <v>186</v>
      </c>
      <c r="W122" s="155" t="str">
        <f>VLOOKUP(V122,'マスター (3)'!$B$3:$E$200,3,FALSE)</f>
        <v>笹之内妃音</v>
      </c>
      <c r="X122" s="155" t="str">
        <f>VLOOKUP(V122,'マスター (3)'!$B$3:$E$200,2,FALSE)</f>
        <v>六将</v>
      </c>
      <c r="Y122" s="155" t="str">
        <f t="shared" si="85"/>
        <v>o</v>
      </c>
      <c r="Z122" s="155" t="str">
        <f>VLOOKUP(V122,'マスター (3)'!$B$3:$E$200,4,FALSE)</f>
        <v>三重</v>
      </c>
      <c r="AJ122" s="146"/>
      <c r="AM122" s="164">
        <v>110</v>
      </c>
      <c r="AN122" s="120">
        <v>256</v>
      </c>
      <c r="AO122" s="155" t="str">
        <f>VLOOKUP(AN122,'マスター (3)'!$B$3:$E$200,3,FALSE)</f>
        <v>西村　優希</v>
      </c>
      <c r="AP122" s="155" t="str">
        <f>VLOOKUP(AN122,'マスター (3)'!$B$3:$E$200,2,FALSE)</f>
        <v>六将</v>
      </c>
      <c r="AQ122" s="155" t="str">
        <f t="shared" si="51"/>
        <v>o</v>
      </c>
      <c r="AR122" s="155" t="str">
        <f>VLOOKUP(AN122,'マスター (3)'!$B$3:$E$200,4,FALSE)</f>
        <v>福岡</v>
      </c>
      <c r="BB122" s="149"/>
      <c r="BE122" s="102" t="str">
        <f t="shared" si="65"/>
        <v/>
      </c>
      <c r="BG122" t="str">
        <f t="shared" si="54"/>
        <v/>
      </c>
      <c r="BI122" t="str">
        <f t="shared" si="55"/>
        <v/>
      </c>
      <c r="BM122">
        <v>32</v>
      </c>
    </row>
    <row r="123" spans="1:71">
      <c r="C123" s="164">
        <v>111</v>
      </c>
      <c r="D123" s="120">
        <v>152</v>
      </c>
      <c r="E123" s="155" t="str">
        <f>VLOOKUP(D123,'マスター (3)'!$B$3:$E$200,3,FALSE)</f>
        <v>杉谷陽香里</v>
      </c>
      <c r="F123" s="155" t="str">
        <f>VLOOKUP(D123,'マスター (3)'!$B$3:$E$200,2,FALSE)</f>
        <v>副将</v>
      </c>
      <c r="G123" s="155" t="str">
        <f t="shared" si="52"/>
        <v>o</v>
      </c>
      <c r="H123" s="155" t="str">
        <f>VLOOKUP(D123,'マスター (3)'!$B$3:$E$200,4,FALSE)</f>
        <v>福井</v>
      </c>
      <c r="J123" t="s">
        <v>505</v>
      </c>
      <c r="K123" t="s">
        <v>378</v>
      </c>
      <c r="L123" t="str">
        <f>VLOOKUP(K123,'マスター (3)'!$K:$M,3,FALSE)</f>
        <v>岩手</v>
      </c>
      <c r="R123" s="143"/>
      <c r="U123" s="164">
        <v>111</v>
      </c>
      <c r="V123" s="120">
        <v>14</v>
      </c>
      <c r="W123" s="155" t="str">
        <f>VLOOKUP(V123,'マスター (3)'!$B$3:$E$200,3,FALSE)</f>
        <v>梅本　羽衣</v>
      </c>
      <c r="X123" s="155" t="str">
        <f>VLOOKUP(V123,'マスター (3)'!$B$3:$E$200,2,FALSE)</f>
        <v>四将</v>
      </c>
      <c r="Y123" s="155" t="str">
        <f t="shared" si="85"/>
        <v>o</v>
      </c>
      <c r="Z123" s="155" t="str">
        <f>VLOOKUP(V123,'マスター (3)'!$B$3:$E$200,4,FALSE)</f>
        <v>北海道</v>
      </c>
      <c r="AB123" t="s">
        <v>505</v>
      </c>
      <c r="AC123" t="str">
        <f>'マスター (3)'!K21</f>
        <v>E2</v>
      </c>
      <c r="AD123" t="str">
        <f>VLOOKUP(AC123,'マスター (3)'!$K:$M,3,FALSE)</f>
        <v>北海道</v>
      </c>
      <c r="AJ123" s="146"/>
      <c r="AM123" s="164">
        <v>111</v>
      </c>
      <c r="AN123" s="120">
        <v>251</v>
      </c>
      <c r="AO123" s="155" t="str">
        <f>VLOOKUP(AN123,'マスター (3)'!$B$3:$E$200,3,FALSE)</f>
        <v>天野　瑶子</v>
      </c>
      <c r="AP123" s="155" t="str">
        <f>VLOOKUP(AN123,'マスター (3)'!$B$3:$E$200,2,FALSE)</f>
        <v>主将</v>
      </c>
      <c r="AQ123" s="155" t="str">
        <f t="shared" si="51"/>
        <v>o</v>
      </c>
      <c r="AR123" s="155" t="str">
        <f>VLOOKUP(AN123,'マスター (3)'!$B$3:$E$200,4,FALSE)</f>
        <v>福岡</v>
      </c>
      <c r="AT123" t="s">
        <v>505</v>
      </c>
      <c r="AU123" t="s">
        <v>373</v>
      </c>
      <c r="AV123" t="str">
        <f>VLOOKUP(AU123,'マスター (3)'!$K:$M,3,FALSE)</f>
        <v>埼玉</v>
      </c>
      <c r="BB123" s="149"/>
      <c r="BE123" s="102" t="str">
        <f t="shared" si="65"/>
        <v/>
      </c>
      <c r="BG123" t="str">
        <f t="shared" si="54"/>
        <v/>
      </c>
      <c r="BI123" t="str">
        <f t="shared" si="55"/>
        <v/>
      </c>
      <c r="BM123" s="194">
        <f>COUNTIF(BK2:BK120,3)</f>
        <v>22</v>
      </c>
      <c r="BN123" s="143" t="s">
        <v>683</v>
      </c>
    </row>
    <row r="124" spans="1:71">
      <c r="C124" s="164">
        <v>112</v>
      </c>
      <c r="D124" s="120"/>
      <c r="E124" s="155" t="s">
        <v>499</v>
      </c>
      <c r="F124" s="155" t="s">
        <v>499</v>
      </c>
      <c r="G124" s="155" t="str">
        <f t="shared" si="52"/>
        <v>o</v>
      </c>
      <c r="H124" s="155" t="s">
        <v>499</v>
      </c>
      <c r="K124" t="s">
        <v>387</v>
      </c>
      <c r="L124" t="str">
        <f>VLOOKUP(K124,'マスター (3)'!$K:$M,3,FALSE)</f>
        <v>山梨</v>
      </c>
      <c r="R124" s="143"/>
      <c r="U124" s="164">
        <v>112</v>
      </c>
      <c r="V124" s="120">
        <v>102</v>
      </c>
      <c r="W124" s="155" t="str">
        <f>VLOOKUP(V124,'マスター (3)'!$B$3:$E$200,3,FALSE)</f>
        <v>臼井　菜月</v>
      </c>
      <c r="X124" s="155" t="str">
        <f>VLOOKUP(V124,'マスター (3)'!$B$3:$E$200,2,FALSE)</f>
        <v>副将</v>
      </c>
      <c r="Y124" s="155" t="str">
        <f t="shared" si="85"/>
        <v>o</v>
      </c>
      <c r="Z124" s="155" t="str">
        <f>VLOOKUP(V124,'マスター (3)'!$B$3:$E$200,4,FALSE)</f>
        <v>神奈川</v>
      </c>
      <c r="AC124" t="s">
        <v>384</v>
      </c>
      <c r="AD124" t="str">
        <f>VLOOKUP(AC124,'マスター (3)'!$K:$M,3,FALSE)</f>
        <v>神奈川</v>
      </c>
      <c r="AJ124" s="146"/>
      <c r="AM124" s="164">
        <v>112</v>
      </c>
      <c r="AN124" s="120"/>
      <c r="AO124" s="155" t="s">
        <v>499</v>
      </c>
      <c r="AP124" s="155" t="s">
        <v>499</v>
      </c>
      <c r="AQ124" s="155" t="str">
        <f t="shared" si="51"/>
        <v>o</v>
      </c>
      <c r="AR124" s="155" t="s">
        <v>499</v>
      </c>
      <c r="AU124" t="s">
        <v>381</v>
      </c>
      <c r="AV124" t="str">
        <f>VLOOKUP(AU124,'マスター (3)'!$K:$M,3,FALSE)</f>
        <v>福岡</v>
      </c>
      <c r="BB124" s="149"/>
      <c r="BE124" s="102" t="str">
        <f t="shared" si="65"/>
        <v/>
      </c>
      <c r="BG124" t="str">
        <f t="shared" si="54"/>
        <v/>
      </c>
      <c r="BI124" t="str">
        <f t="shared" si="55"/>
        <v/>
      </c>
      <c r="BM124" t="s">
        <v>684</v>
      </c>
      <c r="BN124">
        <v>26</v>
      </c>
    </row>
    <row r="125" spans="1:71">
      <c r="C125" s="164">
        <v>113</v>
      </c>
      <c r="D125" s="120">
        <v>151</v>
      </c>
      <c r="E125" s="155" t="str">
        <f>VLOOKUP(D125,'マスター (3)'!$B$3:$E$200,3,FALSE)</f>
        <v>杉谷優里瑛</v>
      </c>
      <c r="F125" s="155" t="str">
        <f>VLOOKUP(D125,'マスター (3)'!$B$3:$E$200,2,FALSE)</f>
        <v>主将</v>
      </c>
      <c r="G125" s="155" t="str">
        <f t="shared" si="52"/>
        <v>o</v>
      </c>
      <c r="H125" s="155" t="str">
        <f>VLOOKUP(D125,'マスター (3)'!$B$3:$E$200,4,FALSE)</f>
        <v>福井</v>
      </c>
      <c r="K125" t="s">
        <v>394</v>
      </c>
      <c r="L125" t="str">
        <f>VLOOKUP(K125,'マスター (3)'!$K:$M,3,FALSE)</f>
        <v>福井</v>
      </c>
      <c r="R125" s="143"/>
      <c r="U125" s="164">
        <v>113</v>
      </c>
      <c r="V125" s="120">
        <v>16</v>
      </c>
      <c r="W125" s="155" t="str">
        <f>VLOOKUP(V125,'マスター (3)'!$B$3:$E$200,3,FALSE)</f>
        <v>安部　紗英</v>
      </c>
      <c r="X125" s="155" t="str">
        <f>VLOOKUP(V125,'マスター (3)'!$B$3:$E$200,2,FALSE)</f>
        <v>六将</v>
      </c>
      <c r="Y125" s="155" t="str">
        <f t="shared" si="85"/>
        <v>o</v>
      </c>
      <c r="Z125" s="155" t="str">
        <f>VLOOKUP(V125,'マスター (3)'!$B$3:$E$200,4,FALSE)</f>
        <v>北海道</v>
      </c>
      <c r="AC125" t="s">
        <v>393</v>
      </c>
      <c r="AD125" t="str">
        <f>VLOOKUP(AC125,'マスター (3)'!$K:$M,3,FALSE)</f>
        <v>三重</v>
      </c>
      <c r="AJ125" s="146"/>
      <c r="AM125" s="164">
        <v>113</v>
      </c>
      <c r="AN125" s="120">
        <v>213</v>
      </c>
      <c r="AO125" s="155" t="str">
        <f>VLOOKUP(AN125,'マスター (3)'!$B$3:$E$200,3,FALSE)</f>
        <v>中西瑠璃花</v>
      </c>
      <c r="AP125" s="155" t="str">
        <f>VLOOKUP(AN125,'マスター (3)'!$B$3:$E$200,2,FALSE)</f>
        <v>三将</v>
      </c>
      <c r="AQ125" s="155" t="str">
        <f t="shared" si="51"/>
        <v>o</v>
      </c>
      <c r="AR125" s="155" t="str">
        <f>VLOOKUP(AN125,'マスター (3)'!$B$3:$E$200,4,FALSE)</f>
        <v>大阪</v>
      </c>
      <c r="AU125" t="s">
        <v>390</v>
      </c>
      <c r="AV125" t="str">
        <f>VLOOKUP(AU125,'マスター (3)'!$K:$M,3,FALSE)</f>
        <v>大阪</v>
      </c>
      <c r="BB125" s="149"/>
      <c r="BE125" s="102" t="str">
        <f t="shared" si="65"/>
        <v/>
      </c>
      <c r="BG125" t="str">
        <f t="shared" si="54"/>
        <v/>
      </c>
      <c r="BI125" t="str">
        <f t="shared" si="55"/>
        <v/>
      </c>
      <c r="BM125" t="s">
        <v>685</v>
      </c>
      <c r="BN125">
        <v>2</v>
      </c>
    </row>
    <row r="126" spans="1:71">
      <c r="C126" s="164">
        <v>114</v>
      </c>
      <c r="D126" s="120"/>
      <c r="E126" s="155" t="s">
        <v>499</v>
      </c>
      <c r="F126" s="155" t="s">
        <v>499</v>
      </c>
      <c r="G126" s="155" t="str">
        <f t="shared" si="52"/>
        <v>o</v>
      </c>
      <c r="H126" s="155" t="s">
        <v>499</v>
      </c>
      <c r="R126" s="143"/>
      <c r="U126" s="164">
        <v>114</v>
      </c>
      <c r="V126" s="120">
        <v>106</v>
      </c>
      <c r="W126" s="155" t="str">
        <f>VLOOKUP(V126,'マスター (3)'!$B$3:$E$200,3,FALSE)</f>
        <v>巴　　美雪</v>
      </c>
      <c r="X126" s="155" t="str">
        <f>VLOOKUP(V126,'マスター (3)'!$B$3:$E$200,2,FALSE)</f>
        <v>六将</v>
      </c>
      <c r="Y126" s="155" t="str">
        <f t="shared" si="85"/>
        <v>o</v>
      </c>
      <c r="Z126" s="155" t="str">
        <f>VLOOKUP(V126,'マスター (3)'!$B$3:$E$200,4,FALSE)</f>
        <v>神奈川</v>
      </c>
      <c r="AJ126" s="146"/>
      <c r="AM126" s="164">
        <v>114</v>
      </c>
      <c r="AN126" s="120">
        <v>252</v>
      </c>
      <c r="AO126" s="155" t="str">
        <f>VLOOKUP(AN126,'マスター (3)'!$B$3:$E$200,3,FALSE)</f>
        <v>堀田　晴斗</v>
      </c>
      <c r="AP126" s="155" t="str">
        <f>VLOOKUP(AN126,'マスター (3)'!$B$3:$E$200,2,FALSE)</f>
        <v>副将</v>
      </c>
      <c r="AQ126" s="155" t="str">
        <f t="shared" si="51"/>
        <v>o</v>
      </c>
      <c r="AR126" s="155" t="str">
        <f>VLOOKUP(AN126,'マスター (3)'!$B$3:$E$200,4,FALSE)</f>
        <v>福岡</v>
      </c>
      <c r="BB126" s="149"/>
      <c r="BE126" s="102" t="str">
        <f t="shared" si="65"/>
        <v/>
      </c>
      <c r="BG126" t="str">
        <f t="shared" si="54"/>
        <v/>
      </c>
      <c r="BI126" t="str">
        <f t="shared" si="55"/>
        <v/>
      </c>
    </row>
    <row r="127" spans="1:71">
      <c r="C127" s="164">
        <v>115</v>
      </c>
      <c r="D127" s="120">
        <v>26</v>
      </c>
      <c r="E127" s="155" t="str">
        <f>VLOOKUP(D127,'マスター (3)'!$B$3:$E$200,3,FALSE)</f>
        <v>江口　小春</v>
      </c>
      <c r="F127" s="155" t="str">
        <f>VLOOKUP(D127,'マスター (3)'!$B$3:$E$200,2,FALSE)</f>
        <v>六将</v>
      </c>
      <c r="G127" s="155" t="str">
        <f t="shared" si="52"/>
        <v>o</v>
      </c>
      <c r="H127" s="155" t="str">
        <f>VLOOKUP(D127,'マスター (3)'!$B$3:$E$200,4,FALSE)</f>
        <v>岩手</v>
      </c>
      <c r="R127" s="143"/>
      <c r="U127" s="164">
        <v>115</v>
      </c>
      <c r="V127" s="120">
        <v>183</v>
      </c>
      <c r="W127" s="155" t="str">
        <f>VLOOKUP(V127,'マスター (3)'!$B$3:$E$200,3,FALSE)</f>
        <v>中辻　初菜</v>
      </c>
      <c r="X127" s="155" t="str">
        <f>VLOOKUP(V127,'マスター (3)'!$B$3:$E$200,2,FALSE)</f>
        <v>三将</v>
      </c>
      <c r="Y127" s="155" t="str">
        <f t="shared" si="85"/>
        <v>o</v>
      </c>
      <c r="Z127" s="155" t="str">
        <f>VLOOKUP(V127,'マスター (3)'!$B$3:$E$200,4,FALSE)</f>
        <v>三重</v>
      </c>
      <c r="AJ127" s="146"/>
      <c r="AM127" s="164">
        <v>115</v>
      </c>
      <c r="AN127" s="120">
        <v>212</v>
      </c>
      <c r="AO127" s="155" t="str">
        <f>VLOOKUP(AN127,'マスター (3)'!$B$3:$E$200,3,FALSE)</f>
        <v>中西　美緒</v>
      </c>
      <c r="AP127" s="155" t="str">
        <f>VLOOKUP(AN127,'マスター (3)'!$B$3:$E$200,2,FALSE)</f>
        <v>副将</v>
      </c>
      <c r="AQ127" s="155" t="str">
        <f t="shared" si="51"/>
        <v>o</v>
      </c>
      <c r="AR127" s="155" t="str">
        <f>VLOOKUP(AN127,'マスター (3)'!$B$3:$E$200,4,FALSE)</f>
        <v>大阪</v>
      </c>
      <c r="BB127" s="149"/>
      <c r="BE127" s="102" t="str">
        <f t="shared" si="65"/>
        <v/>
      </c>
      <c r="BG127" t="str">
        <f t="shared" si="54"/>
        <v/>
      </c>
      <c r="BI127" t="str">
        <f t="shared" si="55"/>
        <v/>
      </c>
    </row>
    <row r="128" spans="1:71">
      <c r="R128" s="143"/>
      <c r="AJ128" s="146"/>
      <c r="BB128" s="149"/>
      <c r="BE128" s="102" t="str">
        <f t="shared" si="65"/>
        <v/>
      </c>
      <c r="BG128" t="str">
        <f t="shared" si="54"/>
        <v/>
      </c>
      <c r="BI128" t="str">
        <f t="shared" si="55"/>
        <v/>
      </c>
    </row>
    <row r="129" spans="18:61">
      <c r="R129" s="143"/>
      <c r="AJ129" s="146"/>
      <c r="BB129" s="149"/>
      <c r="BE129" s="102" t="str">
        <f t="shared" si="65"/>
        <v/>
      </c>
      <c r="BG129" t="str">
        <f t="shared" si="54"/>
        <v/>
      </c>
      <c r="BI129" t="str">
        <f t="shared" si="55"/>
        <v/>
      </c>
    </row>
    <row r="130" spans="18:61">
      <c r="R130" s="143"/>
      <c r="AJ130" s="146"/>
      <c r="BB130" s="149"/>
      <c r="BE130" s="102" t="str">
        <f t="shared" si="65"/>
        <v/>
      </c>
      <c r="BG130" t="str">
        <f t="shared" si="54"/>
        <v/>
      </c>
      <c r="BI130" t="str">
        <f t="shared" si="55"/>
        <v/>
      </c>
    </row>
    <row r="131" spans="18:61">
      <c r="R131" s="143"/>
      <c r="AJ131" s="146"/>
      <c r="BB131" s="149"/>
      <c r="BE131" s="102" t="str">
        <f t="shared" si="65"/>
        <v/>
      </c>
      <c r="BG131" t="str">
        <f t="shared" ref="BG131:BG132" si="86">IF(AE131&gt;0,AD131,IF(AF131&gt;0,AG131,""))</f>
        <v/>
      </c>
      <c r="BI131" t="str">
        <f t="shared" ref="BI131:BI132" si="87">IF(AW131&gt;0,AV131,IF(AX131&gt;0,AY131,""))</f>
        <v/>
      </c>
    </row>
    <row r="132" spans="18:61">
      <c r="R132" s="143"/>
      <c r="AJ132" s="146"/>
      <c r="BB132" s="149"/>
      <c r="BE132" s="102" t="str">
        <f t="shared" si="65"/>
        <v/>
      </c>
      <c r="BG132" t="str">
        <f t="shared" si="86"/>
        <v/>
      </c>
      <c r="BI132" t="str">
        <f t="shared" si="87"/>
        <v/>
      </c>
    </row>
  </sheetData>
  <mergeCells count="198">
    <mergeCell ref="AL107:AL111"/>
    <mergeCell ref="AM107:AM111"/>
    <mergeCell ref="AK102:AK106"/>
    <mergeCell ref="AL102:AL106"/>
    <mergeCell ref="AM102:AM106"/>
    <mergeCell ref="A107:A111"/>
    <mergeCell ref="B107:B111"/>
    <mergeCell ref="C107:C111"/>
    <mergeCell ref="S107:S111"/>
    <mergeCell ref="T107:T111"/>
    <mergeCell ref="U107:U111"/>
    <mergeCell ref="AK107:AK111"/>
    <mergeCell ref="A102:A106"/>
    <mergeCell ref="B102:B106"/>
    <mergeCell ref="C102:C106"/>
    <mergeCell ref="S102:S106"/>
    <mergeCell ref="T102:T106"/>
    <mergeCell ref="U102:U106"/>
    <mergeCell ref="A97:A101"/>
    <mergeCell ref="B97:B101"/>
    <mergeCell ref="C97:C101"/>
    <mergeCell ref="S97:S101"/>
    <mergeCell ref="T97:T101"/>
    <mergeCell ref="U97:U101"/>
    <mergeCell ref="AK97:AK101"/>
    <mergeCell ref="AL97:AL101"/>
    <mergeCell ref="AM97:AM101"/>
    <mergeCell ref="A92:A96"/>
    <mergeCell ref="B92:B96"/>
    <mergeCell ref="C92:C96"/>
    <mergeCell ref="S92:S96"/>
    <mergeCell ref="T92:T96"/>
    <mergeCell ref="U92:U96"/>
    <mergeCell ref="AK92:AK96"/>
    <mergeCell ref="AL92:AL96"/>
    <mergeCell ref="AM92:AM96"/>
    <mergeCell ref="AK82:AK86"/>
    <mergeCell ref="AL82:AL86"/>
    <mergeCell ref="AM82:AM86"/>
    <mergeCell ref="A87:A91"/>
    <mergeCell ref="B87:B91"/>
    <mergeCell ref="C87:C91"/>
    <mergeCell ref="S87:S91"/>
    <mergeCell ref="T87:T91"/>
    <mergeCell ref="U87:U91"/>
    <mergeCell ref="AK87:AK91"/>
    <mergeCell ref="A82:A86"/>
    <mergeCell ref="B82:B86"/>
    <mergeCell ref="C82:C86"/>
    <mergeCell ref="S82:S86"/>
    <mergeCell ref="T82:T86"/>
    <mergeCell ref="U82:U86"/>
    <mergeCell ref="AL87:AL91"/>
    <mergeCell ref="AM87:AM91"/>
    <mergeCell ref="A77:A81"/>
    <mergeCell ref="B77:B81"/>
    <mergeCell ref="C77:C81"/>
    <mergeCell ref="S77:S81"/>
    <mergeCell ref="T77:T81"/>
    <mergeCell ref="U77:U81"/>
    <mergeCell ref="AK77:AK81"/>
    <mergeCell ref="AL77:AL81"/>
    <mergeCell ref="AM77:AM81"/>
    <mergeCell ref="A72:A76"/>
    <mergeCell ref="B72:B76"/>
    <mergeCell ref="C72:C76"/>
    <mergeCell ref="S72:S76"/>
    <mergeCell ref="T72:T76"/>
    <mergeCell ref="U72:U76"/>
    <mergeCell ref="AK72:AK76"/>
    <mergeCell ref="AL72:AL76"/>
    <mergeCell ref="AM72:AM76"/>
    <mergeCell ref="AK62:AK66"/>
    <mergeCell ref="AL62:AL66"/>
    <mergeCell ref="AM62:AM66"/>
    <mergeCell ref="A67:A71"/>
    <mergeCell ref="B67:B71"/>
    <mergeCell ref="C67:C71"/>
    <mergeCell ref="S67:S71"/>
    <mergeCell ref="T67:T71"/>
    <mergeCell ref="U67:U71"/>
    <mergeCell ref="AK67:AK71"/>
    <mergeCell ref="A62:A66"/>
    <mergeCell ref="B62:B66"/>
    <mergeCell ref="C62:C66"/>
    <mergeCell ref="S62:S66"/>
    <mergeCell ref="T62:T66"/>
    <mergeCell ref="U62:U66"/>
    <mergeCell ref="AL67:AL71"/>
    <mergeCell ref="AM67:AM71"/>
    <mergeCell ref="A57:A61"/>
    <mergeCell ref="B57:B61"/>
    <mergeCell ref="C57:C61"/>
    <mergeCell ref="S57:S61"/>
    <mergeCell ref="T57:T61"/>
    <mergeCell ref="U57:U61"/>
    <mergeCell ref="AK57:AK61"/>
    <mergeCell ref="AL57:AL61"/>
    <mergeCell ref="AM57:AM61"/>
    <mergeCell ref="A52:A56"/>
    <mergeCell ref="B52:B56"/>
    <mergeCell ref="C52:C56"/>
    <mergeCell ref="S52:S56"/>
    <mergeCell ref="T52:T56"/>
    <mergeCell ref="U52:U56"/>
    <mergeCell ref="AK52:AK56"/>
    <mergeCell ref="AL52:AL56"/>
    <mergeCell ref="AM52:AM56"/>
    <mergeCell ref="AK42:AK46"/>
    <mergeCell ref="AL42:AL46"/>
    <mergeCell ref="AM42:AM46"/>
    <mergeCell ref="A47:A51"/>
    <mergeCell ref="B47:B51"/>
    <mergeCell ref="C47:C51"/>
    <mergeCell ref="S47:S51"/>
    <mergeCell ref="T47:T51"/>
    <mergeCell ref="U47:U51"/>
    <mergeCell ref="AK47:AK51"/>
    <mergeCell ref="A42:A46"/>
    <mergeCell ref="B42:B46"/>
    <mergeCell ref="C42:C46"/>
    <mergeCell ref="S42:S46"/>
    <mergeCell ref="T42:T46"/>
    <mergeCell ref="U42:U46"/>
    <mergeCell ref="AL47:AL51"/>
    <mergeCell ref="AM47:AM51"/>
    <mergeCell ref="A37:A41"/>
    <mergeCell ref="B37:B41"/>
    <mergeCell ref="C37:C41"/>
    <mergeCell ref="S37:S41"/>
    <mergeCell ref="T37:T41"/>
    <mergeCell ref="U37:U41"/>
    <mergeCell ref="AK37:AK41"/>
    <mergeCell ref="AL37:AL41"/>
    <mergeCell ref="AM37:AM41"/>
    <mergeCell ref="A32:A36"/>
    <mergeCell ref="B32:B36"/>
    <mergeCell ref="C32:C36"/>
    <mergeCell ref="S32:S36"/>
    <mergeCell ref="T32:T36"/>
    <mergeCell ref="U32:U36"/>
    <mergeCell ref="AK32:AK36"/>
    <mergeCell ref="AL32:AL36"/>
    <mergeCell ref="AM32:AM36"/>
    <mergeCell ref="AK22:AK26"/>
    <mergeCell ref="AL22:AL26"/>
    <mergeCell ref="AM22:AM26"/>
    <mergeCell ref="A27:A31"/>
    <mergeCell ref="B27:B31"/>
    <mergeCell ref="C27:C31"/>
    <mergeCell ref="S27:S31"/>
    <mergeCell ref="T27:T31"/>
    <mergeCell ref="U27:U31"/>
    <mergeCell ref="AK27:AK31"/>
    <mergeCell ref="A22:A26"/>
    <mergeCell ref="B22:B26"/>
    <mergeCell ref="C22:C26"/>
    <mergeCell ref="S22:S26"/>
    <mergeCell ref="T22:T26"/>
    <mergeCell ref="U22:U26"/>
    <mergeCell ref="AL27:AL31"/>
    <mergeCell ref="AM27:AM31"/>
    <mergeCell ref="A17:A21"/>
    <mergeCell ref="B17:B21"/>
    <mergeCell ref="C17:C21"/>
    <mergeCell ref="S17:S21"/>
    <mergeCell ref="T17:T21"/>
    <mergeCell ref="U17:U21"/>
    <mergeCell ref="AK17:AK21"/>
    <mergeCell ref="AL17:AL21"/>
    <mergeCell ref="AM17:AM21"/>
    <mergeCell ref="A12:A16"/>
    <mergeCell ref="B12:B16"/>
    <mergeCell ref="C12:C16"/>
    <mergeCell ref="S12:S16"/>
    <mergeCell ref="T12:T16"/>
    <mergeCell ref="U12:U16"/>
    <mergeCell ref="AK12:AK16"/>
    <mergeCell ref="AL12:AL16"/>
    <mergeCell ref="AM12:AM16"/>
    <mergeCell ref="AK2:AK6"/>
    <mergeCell ref="AL2:AL6"/>
    <mergeCell ref="AM2:AM6"/>
    <mergeCell ref="A7:A11"/>
    <mergeCell ref="B7:B11"/>
    <mergeCell ref="C7:C11"/>
    <mergeCell ref="S7:S11"/>
    <mergeCell ref="T7:T11"/>
    <mergeCell ref="U7:U11"/>
    <mergeCell ref="AK7:AK11"/>
    <mergeCell ref="A2:A6"/>
    <mergeCell ref="B2:B6"/>
    <mergeCell ref="C2:C6"/>
    <mergeCell ref="S2:S6"/>
    <mergeCell ref="T2:T6"/>
    <mergeCell ref="U2:U6"/>
    <mergeCell ref="AL7:AL11"/>
    <mergeCell ref="AM7:AM11"/>
  </mergeCells>
  <phoneticPr fontId="1"/>
  <conditionalFormatting sqref="BE1:BK1048576">
    <cfRule type="expression" dxfId="40" priority="3">
      <formula>$BK1=3</formula>
    </cfRule>
    <cfRule type="expression" dxfId="39" priority="4">
      <formula>$BK1=2</formula>
    </cfRule>
  </conditionalFormatting>
  <conditionalFormatting sqref="BM122:BM123">
    <cfRule type="expression" dxfId="38" priority="1">
      <formula>$BK122=3</formula>
    </cfRule>
    <cfRule type="expression" dxfId="37" priority="2">
      <formula>$BK122=2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AB89-7CAB-4290-AA2C-52A8939CE8F8}">
  <dimension ref="A1:BT240"/>
  <sheetViews>
    <sheetView zoomScale="51" workbookViewId="0">
      <selection activeCell="B1" sqref="B1:E163"/>
    </sheetView>
  </sheetViews>
  <sheetFormatPr baseColWidth="10" defaultColWidth="8.83203125" defaultRowHeight="24"/>
  <cols>
    <col min="1" max="1" width="3.1640625" style="131" customWidth="1"/>
    <col min="2" max="2" width="9.1640625" style="217" customWidth="1"/>
    <col min="3" max="3" width="7.1640625" style="131" customWidth="1"/>
    <col min="4" max="4" width="15.6640625" style="131" customWidth="1"/>
    <col min="5" max="5" width="9.1640625" style="217" customWidth="1"/>
    <col min="6" max="6" width="32.33203125" style="139" customWidth="1"/>
    <col min="7" max="7" width="3.6640625" style="139" customWidth="1"/>
    <col min="8" max="8" width="9.1640625" style="139" customWidth="1"/>
    <col min="9" max="9" width="7.1640625" style="139" customWidth="1"/>
    <col min="10" max="10" width="15.6640625" style="139" customWidth="1"/>
    <col min="11" max="11" width="9.1640625" style="139" customWidth="1"/>
    <col min="12" max="12" width="6.1640625" style="139" customWidth="1"/>
    <col min="13" max="13" width="8.6640625" style="102"/>
    <col min="14" max="14" width="3.1640625" style="131" customWidth="1"/>
    <col min="15" max="15" width="9.1640625" style="217" customWidth="1"/>
    <col min="16" max="16" width="7.1640625" style="131" customWidth="1"/>
    <col min="17" max="17" width="15.6640625" style="131" customWidth="1"/>
    <col min="18" max="18" width="9.1640625" style="217" customWidth="1"/>
    <col min="19" max="19" width="6.1640625" style="131" customWidth="1"/>
    <col min="20" max="20" width="1.1640625" style="139" customWidth="1"/>
    <col min="21" max="21" width="3.6640625" style="139" customWidth="1"/>
    <col min="22" max="22" width="9.1640625" style="139" customWidth="1"/>
    <col min="23" max="23" width="7.1640625" style="139" customWidth="1"/>
    <col min="24" max="24" width="15.6640625" style="139" customWidth="1"/>
    <col min="25" max="25" width="9.1640625" style="139" customWidth="1"/>
    <col min="26" max="26" width="6.1640625" style="139" customWidth="1"/>
    <col min="27" max="30" width="8.6640625" style="102"/>
    <col min="31" max="31" width="13.1640625" style="102" customWidth="1"/>
    <col min="32" max="34" width="5.1640625" style="102" customWidth="1"/>
    <col min="35" max="35" width="13.1640625" style="102" customWidth="1"/>
    <col min="36" max="38" width="8.6640625" style="102"/>
    <col min="39" max="39" width="9.6640625" style="102" bestFit="1" customWidth="1"/>
    <col min="40" max="40" width="13.1640625" style="102" customWidth="1"/>
    <col min="41" max="43" width="5.1640625" style="102" customWidth="1"/>
    <col min="44" max="44" width="13.1640625" style="102" customWidth="1"/>
    <col min="45" max="48" width="8.6640625" style="102"/>
    <col min="49" max="49" width="13.1640625" style="102" customWidth="1"/>
    <col min="50" max="52" width="5.1640625" style="102" customWidth="1"/>
    <col min="53" max="53" width="13.1640625" style="102" customWidth="1"/>
    <col min="54" max="56" width="8.6640625" style="102"/>
    <col min="57" max="57" width="9.1640625" style="102" bestFit="1" customWidth="1"/>
    <col min="58" max="58" width="13.1640625" style="102" customWidth="1"/>
    <col min="59" max="61" width="5.33203125" style="102" customWidth="1"/>
    <col min="62" max="62" width="13.1640625" style="102" customWidth="1"/>
    <col min="63" max="65" width="8.6640625" style="102"/>
    <col min="66" max="66" width="9.6640625" style="102" bestFit="1" customWidth="1"/>
    <col min="67" max="67" width="13.1640625" style="102" customWidth="1"/>
    <col min="68" max="70" width="5.33203125" style="102" customWidth="1"/>
    <col min="71" max="71" width="13.1640625" style="102" customWidth="1"/>
    <col min="72" max="72" width="8.6640625" style="102"/>
  </cols>
  <sheetData>
    <row r="1" spans="1:72" ht="31">
      <c r="A1" s="131">
        <v>1</v>
      </c>
      <c r="B1" s="214">
        <v>11</v>
      </c>
      <c r="C1" s="215" t="s">
        <v>317</v>
      </c>
      <c r="D1" s="216" t="s">
        <v>756</v>
      </c>
      <c r="E1" s="214" t="s">
        <v>326</v>
      </c>
      <c r="F1" s="137">
        <f>A1*10+1</f>
        <v>11</v>
      </c>
      <c r="M1" s="169"/>
      <c r="T1" s="137"/>
      <c r="BK1" s="167"/>
      <c r="BL1" s="167"/>
      <c r="BM1" s="167"/>
      <c r="BN1" s="167"/>
      <c r="BO1" s="167"/>
      <c r="BP1" s="169"/>
      <c r="BQ1" s="169"/>
      <c r="BR1" s="169"/>
      <c r="BS1" s="167"/>
      <c r="BT1" s="167"/>
    </row>
    <row r="2" spans="1:72">
      <c r="B2" s="214">
        <v>12</v>
      </c>
      <c r="C2" s="215" t="s">
        <v>194</v>
      </c>
      <c r="D2" s="216" t="s">
        <v>757</v>
      </c>
      <c r="E2" s="214" t="s">
        <v>326</v>
      </c>
      <c r="F2" s="137">
        <f>F1+1</f>
        <v>12</v>
      </c>
      <c r="M2" s="141"/>
      <c r="T2" s="137"/>
      <c r="BP2" s="141"/>
      <c r="BQ2" s="141"/>
      <c r="BR2" s="141"/>
    </row>
    <row r="3" spans="1:72">
      <c r="B3" s="214">
        <v>13</v>
      </c>
      <c r="C3" s="215" t="s">
        <v>314</v>
      </c>
      <c r="D3" s="216" t="s">
        <v>758</v>
      </c>
      <c r="E3" s="214" t="s">
        <v>326</v>
      </c>
      <c r="F3" s="137">
        <f t="shared" ref="F3:F7" si="0">F2+1</f>
        <v>13</v>
      </c>
      <c r="M3" s="141"/>
      <c r="T3" s="137"/>
      <c r="BP3" s="141"/>
      <c r="BQ3" s="141"/>
      <c r="BR3" s="141"/>
    </row>
    <row r="4" spans="1:72">
      <c r="B4" s="214">
        <v>14</v>
      </c>
      <c r="C4" s="215" t="s">
        <v>312</v>
      </c>
      <c r="D4" s="218" t="s">
        <v>759</v>
      </c>
      <c r="E4" s="214" t="s">
        <v>326</v>
      </c>
      <c r="F4" s="137">
        <f t="shared" si="0"/>
        <v>14</v>
      </c>
      <c r="M4" s="141"/>
      <c r="T4" s="137"/>
      <c r="BP4" s="141"/>
      <c r="BQ4" s="141"/>
      <c r="BR4" s="141"/>
    </row>
    <row r="5" spans="1:72">
      <c r="B5" s="214">
        <v>15</v>
      </c>
      <c r="C5" s="215" t="s">
        <v>315</v>
      </c>
      <c r="D5" s="218" t="s">
        <v>760</v>
      </c>
      <c r="E5" s="214" t="s">
        <v>326</v>
      </c>
      <c r="F5" s="137">
        <f t="shared" si="0"/>
        <v>15</v>
      </c>
      <c r="M5" s="141"/>
      <c r="T5" s="137"/>
      <c r="BP5" s="141"/>
      <c r="BQ5" s="141"/>
      <c r="BR5" s="141"/>
    </row>
    <row r="6" spans="1:72">
      <c r="B6" s="214">
        <v>16</v>
      </c>
      <c r="C6" s="215" t="s">
        <v>340</v>
      </c>
      <c r="D6" s="216" t="s">
        <v>761</v>
      </c>
      <c r="E6" s="214" t="s">
        <v>326</v>
      </c>
      <c r="F6" s="137">
        <f t="shared" si="0"/>
        <v>16</v>
      </c>
      <c r="M6" s="141"/>
      <c r="T6" s="137"/>
      <c r="BP6" s="141"/>
      <c r="BQ6" s="141"/>
      <c r="BR6" s="141"/>
    </row>
    <row r="7" spans="1:72" ht="25" thickBot="1">
      <c r="B7" s="214">
        <v>17</v>
      </c>
      <c r="C7" s="219" t="s">
        <v>344</v>
      </c>
      <c r="D7" s="220" t="s">
        <v>762</v>
      </c>
      <c r="E7" s="214" t="s">
        <v>326</v>
      </c>
      <c r="F7" s="137">
        <f t="shared" si="0"/>
        <v>17</v>
      </c>
      <c r="M7" s="141"/>
      <c r="T7" s="137"/>
      <c r="BP7" s="141"/>
      <c r="BQ7" s="141"/>
      <c r="BR7" s="141"/>
    </row>
    <row r="8" spans="1:72" ht="33" thickTop="1" thickBot="1">
      <c r="A8" s="131">
        <v>2</v>
      </c>
      <c r="B8" s="221">
        <v>21</v>
      </c>
      <c r="C8" s="215" t="s">
        <v>317</v>
      </c>
      <c r="D8" s="216" t="s">
        <v>535</v>
      </c>
      <c r="E8" s="221" t="s">
        <v>524</v>
      </c>
      <c r="F8" s="137">
        <f>A8*10+1</f>
        <v>21</v>
      </c>
      <c r="M8" s="169"/>
      <c r="T8" s="137"/>
      <c r="BK8" s="167"/>
      <c r="BL8" s="167"/>
      <c r="BM8" s="167"/>
      <c r="BN8" s="167"/>
      <c r="BO8" s="167"/>
      <c r="BP8" s="169"/>
      <c r="BQ8" s="169"/>
      <c r="BR8" s="169"/>
      <c r="BS8" s="167"/>
      <c r="BT8" s="167"/>
    </row>
    <row r="9" spans="1:72" ht="26" thickTop="1" thickBot="1">
      <c r="B9" s="221">
        <v>22</v>
      </c>
      <c r="C9" s="215" t="s">
        <v>194</v>
      </c>
      <c r="D9" s="216" t="s">
        <v>533</v>
      </c>
      <c r="E9" s="221" t="s">
        <v>524</v>
      </c>
      <c r="F9" s="137">
        <f>F8+1</f>
        <v>22</v>
      </c>
      <c r="M9" s="141"/>
      <c r="T9" s="137"/>
      <c r="BP9" s="141"/>
      <c r="BQ9" s="141"/>
      <c r="BR9" s="141"/>
    </row>
    <row r="10" spans="1:72" ht="26" thickTop="1" thickBot="1">
      <c r="B10" s="221">
        <v>23</v>
      </c>
      <c r="C10" s="215" t="s">
        <v>314</v>
      </c>
      <c r="D10" s="216" t="s">
        <v>763</v>
      </c>
      <c r="E10" s="221" t="s">
        <v>524</v>
      </c>
      <c r="F10" s="137">
        <f t="shared" ref="F10:F14" si="1">F9+1</f>
        <v>23</v>
      </c>
      <c r="M10" s="141"/>
      <c r="T10" s="137"/>
      <c r="BP10" s="141"/>
      <c r="BQ10" s="141"/>
      <c r="BR10" s="141"/>
    </row>
    <row r="11" spans="1:72" ht="26" thickTop="1" thickBot="1">
      <c r="B11" s="221">
        <v>24</v>
      </c>
      <c r="C11" s="215" t="s">
        <v>312</v>
      </c>
      <c r="D11" s="218" t="s">
        <v>764</v>
      </c>
      <c r="E11" s="221" t="s">
        <v>524</v>
      </c>
      <c r="F11" s="137">
        <f t="shared" si="1"/>
        <v>24</v>
      </c>
      <c r="M11" s="141"/>
      <c r="T11" s="137"/>
      <c r="BP11" s="141"/>
      <c r="BQ11" s="141"/>
      <c r="BR11" s="141"/>
    </row>
    <row r="12" spans="1:72" ht="26" thickTop="1" thickBot="1">
      <c r="B12" s="221">
        <v>25</v>
      </c>
      <c r="C12" s="215" t="s">
        <v>315</v>
      </c>
      <c r="D12" s="218" t="s">
        <v>537</v>
      </c>
      <c r="E12" s="221" t="s">
        <v>524</v>
      </c>
      <c r="F12" s="137">
        <f t="shared" si="1"/>
        <v>25</v>
      </c>
      <c r="M12" s="141"/>
      <c r="T12" s="137"/>
      <c r="BP12" s="141"/>
      <c r="BQ12" s="141"/>
      <c r="BR12" s="141"/>
    </row>
    <row r="13" spans="1:72" ht="26" thickTop="1" thickBot="1">
      <c r="B13" s="221">
        <v>26</v>
      </c>
      <c r="C13" s="215" t="s">
        <v>340</v>
      </c>
      <c r="D13" s="216" t="s">
        <v>765</v>
      </c>
      <c r="E13" s="221" t="s">
        <v>524</v>
      </c>
      <c r="F13" s="137">
        <f t="shared" si="1"/>
        <v>26</v>
      </c>
      <c r="M13" s="141"/>
      <c r="T13" s="137"/>
      <c r="BP13" s="141"/>
      <c r="BQ13" s="141"/>
      <c r="BR13" s="141"/>
    </row>
    <row r="14" spans="1:72" ht="26" thickTop="1" thickBot="1">
      <c r="B14" s="221">
        <v>27</v>
      </c>
      <c r="C14" s="219" t="s">
        <v>344</v>
      </c>
      <c r="D14" s="220" t="s">
        <v>766</v>
      </c>
      <c r="E14" s="221" t="s">
        <v>524</v>
      </c>
      <c r="F14" s="137">
        <f t="shared" si="1"/>
        <v>27</v>
      </c>
      <c r="M14" s="141"/>
      <c r="T14" s="137"/>
      <c r="BP14" s="141"/>
      <c r="BQ14" s="141"/>
      <c r="BR14" s="141"/>
    </row>
    <row r="15" spans="1:72" ht="33" thickTop="1" thickBot="1">
      <c r="A15" s="131">
        <v>3</v>
      </c>
      <c r="B15" s="221">
        <v>31</v>
      </c>
      <c r="C15" s="215" t="s">
        <v>317</v>
      </c>
      <c r="D15" s="216" t="s">
        <v>767</v>
      </c>
      <c r="E15" s="221" t="s">
        <v>333</v>
      </c>
      <c r="F15" s="137">
        <f>A15*10+1</f>
        <v>31</v>
      </c>
      <c r="M15" s="169"/>
      <c r="T15" s="137"/>
      <c r="BK15" s="167"/>
      <c r="BL15" s="167"/>
      <c r="BM15" s="167"/>
      <c r="BN15" s="167"/>
      <c r="BO15" s="167"/>
      <c r="BP15" s="169"/>
      <c r="BQ15" s="169"/>
      <c r="BR15" s="169"/>
      <c r="BS15" s="167"/>
      <c r="BT15" s="167"/>
    </row>
    <row r="16" spans="1:72" ht="26" thickTop="1" thickBot="1">
      <c r="B16" s="222">
        <v>32</v>
      </c>
      <c r="C16" s="215" t="s">
        <v>194</v>
      </c>
      <c r="D16" s="216" t="s">
        <v>768</v>
      </c>
      <c r="E16" s="221" t="s">
        <v>333</v>
      </c>
      <c r="F16" s="137">
        <f>F15+1</f>
        <v>32</v>
      </c>
      <c r="M16" s="141"/>
      <c r="T16" s="137"/>
      <c r="BP16" s="141"/>
      <c r="BQ16" s="141"/>
      <c r="BR16" s="141"/>
    </row>
    <row r="17" spans="1:72" ht="26" thickTop="1" thickBot="1">
      <c r="B17" s="222">
        <v>33</v>
      </c>
      <c r="C17" s="215" t="s">
        <v>314</v>
      </c>
      <c r="D17" s="216" t="s">
        <v>538</v>
      </c>
      <c r="E17" s="221" t="s">
        <v>333</v>
      </c>
      <c r="F17" s="137">
        <f t="shared" ref="F17:F20" si="2">F16+1</f>
        <v>33</v>
      </c>
      <c r="M17" s="141"/>
      <c r="T17" s="137"/>
      <c r="BP17" s="141"/>
      <c r="BQ17" s="141"/>
      <c r="BR17" s="141"/>
    </row>
    <row r="18" spans="1:72" ht="26" thickTop="1" thickBot="1">
      <c r="B18" s="222">
        <v>34</v>
      </c>
      <c r="C18" s="215" t="s">
        <v>312</v>
      </c>
      <c r="D18" s="216" t="s">
        <v>769</v>
      </c>
      <c r="E18" s="221" t="s">
        <v>333</v>
      </c>
      <c r="F18" s="137">
        <f t="shared" si="2"/>
        <v>34</v>
      </c>
      <c r="M18" s="141"/>
      <c r="T18" s="137"/>
      <c r="BP18" s="141"/>
      <c r="BQ18" s="141"/>
      <c r="BR18" s="141"/>
    </row>
    <row r="19" spans="1:72" ht="26" thickTop="1" thickBot="1">
      <c r="B19" s="222">
        <v>35</v>
      </c>
      <c r="C19" s="215" t="s">
        <v>315</v>
      </c>
      <c r="D19" s="216" t="s">
        <v>770</v>
      </c>
      <c r="E19" s="221" t="s">
        <v>333</v>
      </c>
      <c r="F19" s="137">
        <f t="shared" si="2"/>
        <v>35</v>
      </c>
      <c r="M19" s="141"/>
      <c r="T19" s="137"/>
      <c r="BP19" s="141"/>
      <c r="BQ19" s="141"/>
      <c r="BR19" s="141"/>
    </row>
    <row r="20" spans="1:72" ht="26" thickTop="1" thickBot="1">
      <c r="B20" s="222">
        <v>36</v>
      </c>
      <c r="C20" s="215" t="s">
        <v>340</v>
      </c>
      <c r="D20" s="223" t="s">
        <v>771</v>
      </c>
      <c r="E20" s="221" t="s">
        <v>333</v>
      </c>
      <c r="F20" s="137">
        <f t="shared" si="2"/>
        <v>36</v>
      </c>
      <c r="M20" s="141"/>
      <c r="T20" s="137"/>
      <c r="BP20" s="141"/>
      <c r="BQ20" s="141"/>
      <c r="BR20" s="141"/>
    </row>
    <row r="21" spans="1:72" ht="33" thickTop="1" thickBot="1">
      <c r="A21" s="131">
        <v>4</v>
      </c>
      <c r="B21" s="221">
        <v>41</v>
      </c>
      <c r="C21" s="215" t="s">
        <v>317</v>
      </c>
      <c r="D21" s="216" t="s">
        <v>772</v>
      </c>
      <c r="E21" s="221" t="s">
        <v>391</v>
      </c>
      <c r="F21" s="137">
        <f>A21*10+1</f>
        <v>41</v>
      </c>
      <c r="M21" s="169"/>
      <c r="T21" s="137"/>
      <c r="BK21" s="167"/>
      <c r="BL21" s="167"/>
      <c r="BM21" s="167"/>
      <c r="BN21" s="167"/>
      <c r="BO21" s="167"/>
      <c r="BP21" s="169"/>
      <c r="BQ21" s="169"/>
      <c r="BR21" s="169"/>
      <c r="BS21" s="167"/>
      <c r="BT21" s="167"/>
    </row>
    <row r="22" spans="1:72" ht="33" thickTop="1" thickBot="1">
      <c r="B22" s="222">
        <v>42</v>
      </c>
      <c r="C22" s="215" t="s">
        <v>194</v>
      </c>
      <c r="D22" s="216" t="s">
        <v>773</v>
      </c>
      <c r="E22" s="221" t="s">
        <v>391</v>
      </c>
      <c r="F22" s="137">
        <f>F21+1</f>
        <v>42</v>
      </c>
      <c r="M22" s="169"/>
      <c r="T22" s="137"/>
      <c r="BK22" s="167"/>
      <c r="BL22" s="167"/>
      <c r="BM22" s="167"/>
      <c r="BN22" s="167"/>
      <c r="BO22" s="167"/>
      <c r="BP22" s="169"/>
      <c r="BQ22" s="169"/>
      <c r="BR22" s="169"/>
      <c r="BS22" s="167"/>
      <c r="BT22" s="167"/>
    </row>
    <row r="23" spans="1:72" ht="26" thickTop="1" thickBot="1">
      <c r="B23" s="222">
        <v>43</v>
      </c>
      <c r="C23" s="215" t="s">
        <v>314</v>
      </c>
      <c r="D23" s="216" t="s">
        <v>740</v>
      </c>
      <c r="E23" s="221" t="s">
        <v>391</v>
      </c>
      <c r="F23" s="137">
        <f t="shared" ref="F23:F27" si="3">F22+1</f>
        <v>43</v>
      </c>
      <c r="M23" s="141"/>
      <c r="T23" s="137"/>
      <c r="BP23" s="141"/>
      <c r="BQ23" s="141"/>
      <c r="BR23" s="141"/>
    </row>
    <row r="24" spans="1:72" ht="26" thickTop="1" thickBot="1">
      <c r="B24" s="222">
        <v>44</v>
      </c>
      <c r="C24" s="215" t="s">
        <v>312</v>
      </c>
      <c r="D24" s="216" t="s">
        <v>774</v>
      </c>
      <c r="E24" s="221" t="s">
        <v>391</v>
      </c>
      <c r="F24" s="137">
        <f t="shared" si="3"/>
        <v>44</v>
      </c>
      <c r="M24" s="141"/>
      <c r="T24" s="137"/>
      <c r="BP24" s="141"/>
      <c r="BQ24" s="141"/>
      <c r="BR24" s="141"/>
    </row>
    <row r="25" spans="1:72" ht="26" thickTop="1" thickBot="1">
      <c r="B25" s="222">
        <v>45</v>
      </c>
      <c r="C25" s="215" t="s">
        <v>315</v>
      </c>
      <c r="D25" s="216" t="s">
        <v>775</v>
      </c>
      <c r="E25" s="221" t="s">
        <v>391</v>
      </c>
      <c r="F25" s="137">
        <f t="shared" si="3"/>
        <v>45</v>
      </c>
      <c r="M25" s="141"/>
      <c r="T25" s="137"/>
      <c r="BP25" s="141"/>
      <c r="BQ25" s="141"/>
      <c r="BR25" s="141"/>
    </row>
    <row r="26" spans="1:72" ht="26" thickTop="1" thickBot="1">
      <c r="B26" s="222">
        <v>46</v>
      </c>
      <c r="C26" s="215" t="s">
        <v>340</v>
      </c>
      <c r="D26" s="216" t="s">
        <v>776</v>
      </c>
      <c r="E26" s="221" t="s">
        <v>391</v>
      </c>
      <c r="F26" s="137">
        <f t="shared" si="3"/>
        <v>46</v>
      </c>
      <c r="M26" s="141"/>
      <c r="T26" s="137"/>
      <c r="BP26" s="141"/>
      <c r="BQ26" s="141"/>
      <c r="BR26" s="141"/>
    </row>
    <row r="27" spans="1:72" ht="26" thickTop="1" thickBot="1">
      <c r="B27" s="224">
        <v>47</v>
      </c>
      <c r="C27" s="219" t="s">
        <v>344</v>
      </c>
      <c r="D27" s="220" t="s">
        <v>777</v>
      </c>
      <c r="E27" s="221" t="s">
        <v>391</v>
      </c>
      <c r="F27" s="137">
        <f t="shared" si="3"/>
        <v>47</v>
      </c>
      <c r="M27" s="141"/>
      <c r="T27" s="137"/>
      <c r="BP27" s="141"/>
      <c r="BQ27" s="141"/>
      <c r="BR27" s="141"/>
    </row>
    <row r="28" spans="1:72" ht="26" thickTop="1" thickBot="1">
      <c r="A28" s="131">
        <v>5</v>
      </c>
      <c r="B28" s="221">
        <v>51</v>
      </c>
      <c r="C28" s="215" t="s">
        <v>317</v>
      </c>
      <c r="D28" s="216" t="s">
        <v>778</v>
      </c>
      <c r="E28" s="221" t="s">
        <v>399</v>
      </c>
      <c r="F28" s="137">
        <f>A28*10+1</f>
        <v>51</v>
      </c>
      <c r="T28" s="137"/>
    </row>
    <row r="29" spans="1:72" ht="26" thickTop="1" thickBot="1">
      <c r="B29" s="222">
        <v>52</v>
      </c>
      <c r="C29" s="215" t="s">
        <v>194</v>
      </c>
      <c r="D29" s="216" t="s">
        <v>552</v>
      </c>
      <c r="E29" s="221" t="s">
        <v>399</v>
      </c>
      <c r="F29" s="137">
        <f>F28+1</f>
        <v>52</v>
      </c>
      <c r="T29" s="137"/>
    </row>
    <row r="30" spans="1:72" ht="26" thickTop="1" thickBot="1">
      <c r="B30" s="222">
        <v>53</v>
      </c>
      <c r="C30" s="215" t="s">
        <v>314</v>
      </c>
      <c r="D30" s="216" t="s">
        <v>779</v>
      </c>
      <c r="E30" s="221" t="s">
        <v>399</v>
      </c>
      <c r="F30" s="137">
        <f t="shared" ref="F30:F34" si="4">F29+1</f>
        <v>53</v>
      </c>
      <c r="T30" s="137"/>
    </row>
    <row r="31" spans="1:72" ht="26" thickTop="1" thickBot="1">
      <c r="B31" s="222">
        <v>54</v>
      </c>
      <c r="C31" s="215" t="s">
        <v>312</v>
      </c>
      <c r="D31" s="216" t="s">
        <v>780</v>
      </c>
      <c r="E31" s="221" t="s">
        <v>399</v>
      </c>
      <c r="F31" s="137">
        <f t="shared" si="4"/>
        <v>54</v>
      </c>
      <c r="T31" s="137"/>
    </row>
    <row r="32" spans="1:72" ht="26" thickTop="1" thickBot="1">
      <c r="B32" s="222">
        <v>55</v>
      </c>
      <c r="C32" s="215" t="s">
        <v>315</v>
      </c>
      <c r="D32" s="216" t="s">
        <v>781</v>
      </c>
      <c r="E32" s="221" t="s">
        <v>399</v>
      </c>
      <c r="F32" s="137">
        <f t="shared" si="4"/>
        <v>55</v>
      </c>
      <c r="T32" s="137"/>
    </row>
    <row r="33" spans="1:20" ht="26" thickTop="1" thickBot="1">
      <c r="B33" s="222">
        <v>56</v>
      </c>
      <c r="C33" s="215" t="s">
        <v>340</v>
      </c>
      <c r="D33" s="216" t="s">
        <v>782</v>
      </c>
      <c r="E33" s="221" t="s">
        <v>399</v>
      </c>
      <c r="F33" s="137">
        <f t="shared" si="4"/>
        <v>56</v>
      </c>
      <c r="T33" s="137"/>
    </row>
    <row r="34" spans="1:20" ht="26" thickTop="1" thickBot="1">
      <c r="B34" s="224">
        <v>57</v>
      </c>
      <c r="C34" s="219" t="s">
        <v>344</v>
      </c>
      <c r="D34" s="220" t="s">
        <v>783</v>
      </c>
      <c r="E34" s="221" t="s">
        <v>399</v>
      </c>
      <c r="F34" s="137">
        <f t="shared" si="4"/>
        <v>57</v>
      </c>
      <c r="T34" s="137"/>
    </row>
    <row r="35" spans="1:20" ht="26" thickTop="1" thickBot="1">
      <c r="A35" s="131">
        <v>6</v>
      </c>
      <c r="B35" s="221">
        <v>61</v>
      </c>
      <c r="C35" s="215" t="s">
        <v>317</v>
      </c>
      <c r="D35" s="216" t="s">
        <v>744</v>
      </c>
      <c r="E35" s="221" t="s">
        <v>405</v>
      </c>
      <c r="F35" s="137">
        <f>A35*10+1</f>
        <v>61</v>
      </c>
    </row>
    <row r="36" spans="1:20" ht="26" thickTop="1" thickBot="1">
      <c r="A36" s="139"/>
      <c r="B36" s="222">
        <v>62</v>
      </c>
      <c r="C36" s="215" t="s">
        <v>194</v>
      </c>
      <c r="D36" s="216" t="s">
        <v>746</v>
      </c>
      <c r="E36" s="221" t="s">
        <v>405</v>
      </c>
      <c r="F36" s="137">
        <f>F35+1</f>
        <v>62</v>
      </c>
    </row>
    <row r="37" spans="1:20" ht="26" thickTop="1" thickBot="1">
      <c r="A37" s="139"/>
      <c r="B37" s="222">
        <v>63</v>
      </c>
      <c r="C37" s="215" t="s">
        <v>314</v>
      </c>
      <c r="D37" s="216" t="s">
        <v>747</v>
      </c>
      <c r="E37" s="221" t="s">
        <v>405</v>
      </c>
      <c r="F37" s="137">
        <f t="shared" ref="F37:F41" si="5">F36+1</f>
        <v>63</v>
      </c>
    </row>
    <row r="38" spans="1:20" ht="26" thickTop="1" thickBot="1">
      <c r="A38" s="139"/>
      <c r="B38" s="222">
        <v>64</v>
      </c>
      <c r="C38" s="215" t="s">
        <v>312</v>
      </c>
      <c r="D38" s="216" t="s">
        <v>748</v>
      </c>
      <c r="E38" s="221" t="s">
        <v>405</v>
      </c>
      <c r="F38" s="137">
        <f t="shared" si="5"/>
        <v>64</v>
      </c>
    </row>
    <row r="39" spans="1:20" ht="26" thickTop="1" thickBot="1">
      <c r="A39" s="139"/>
      <c r="B39" s="222">
        <v>65</v>
      </c>
      <c r="C39" s="215" t="s">
        <v>315</v>
      </c>
      <c r="D39" s="216" t="s">
        <v>784</v>
      </c>
      <c r="E39" s="221" t="s">
        <v>405</v>
      </c>
      <c r="F39" s="137">
        <f t="shared" si="5"/>
        <v>65</v>
      </c>
    </row>
    <row r="40" spans="1:20" ht="26" thickTop="1" thickBot="1">
      <c r="A40" s="139"/>
      <c r="B40" s="222">
        <v>66</v>
      </c>
      <c r="C40" s="215" t="s">
        <v>340</v>
      </c>
      <c r="D40" s="216" t="s">
        <v>785</v>
      </c>
      <c r="E40" s="221" t="s">
        <v>405</v>
      </c>
      <c r="F40" s="137">
        <f t="shared" si="5"/>
        <v>66</v>
      </c>
    </row>
    <row r="41" spans="1:20" ht="25" thickTop="1">
      <c r="A41" s="139"/>
      <c r="B41" s="224">
        <v>67</v>
      </c>
      <c r="C41" s="215" t="s">
        <v>344</v>
      </c>
      <c r="D41" s="216" t="s">
        <v>786</v>
      </c>
      <c r="E41" s="221" t="s">
        <v>405</v>
      </c>
      <c r="F41" s="137">
        <f t="shared" si="5"/>
        <v>67</v>
      </c>
      <c r="G41" s="131"/>
    </row>
    <row r="42" spans="1:20">
      <c r="A42" s="131">
        <v>7</v>
      </c>
      <c r="B42" s="214">
        <v>71</v>
      </c>
      <c r="C42" s="215" t="s">
        <v>317</v>
      </c>
      <c r="D42" s="216" t="s">
        <v>707</v>
      </c>
      <c r="E42" s="214" t="s">
        <v>411</v>
      </c>
      <c r="F42" s="137">
        <f>A42*10+1</f>
        <v>71</v>
      </c>
      <c r="G42" s="131"/>
    </row>
    <row r="43" spans="1:20">
      <c r="B43" s="222">
        <v>72</v>
      </c>
      <c r="C43" s="215" t="s">
        <v>194</v>
      </c>
      <c r="D43" s="216" t="s">
        <v>710</v>
      </c>
      <c r="E43" s="214" t="s">
        <v>411</v>
      </c>
      <c r="F43" s="137">
        <f>F42+1</f>
        <v>72</v>
      </c>
      <c r="G43" s="131"/>
      <c r="N43" s="139"/>
      <c r="O43" s="195"/>
      <c r="P43" s="196"/>
      <c r="Q43" s="225"/>
      <c r="R43" s="195"/>
      <c r="S43" s="225"/>
    </row>
    <row r="44" spans="1:20">
      <c r="B44" s="222">
        <v>73</v>
      </c>
      <c r="C44" s="215" t="s">
        <v>314</v>
      </c>
      <c r="D44" s="216" t="s">
        <v>787</v>
      </c>
      <c r="E44" s="214" t="s">
        <v>411</v>
      </c>
      <c r="F44" s="137">
        <f t="shared" ref="F44:F48" si="6">F43+1</f>
        <v>73</v>
      </c>
      <c r="G44" s="131"/>
      <c r="N44" s="139"/>
      <c r="O44" s="195"/>
      <c r="P44" s="196"/>
      <c r="Q44" s="225"/>
      <c r="R44" s="195"/>
      <c r="S44" s="225"/>
    </row>
    <row r="45" spans="1:20">
      <c r="B45" s="222">
        <v>74</v>
      </c>
      <c r="C45" s="215" t="s">
        <v>312</v>
      </c>
      <c r="D45" s="216" t="s">
        <v>788</v>
      </c>
      <c r="E45" s="214" t="s">
        <v>411</v>
      </c>
      <c r="F45" s="137">
        <f t="shared" si="6"/>
        <v>74</v>
      </c>
      <c r="G45" s="131"/>
      <c r="N45" s="139"/>
      <c r="O45" s="139"/>
      <c r="P45" s="139"/>
      <c r="Q45" s="139"/>
      <c r="R45" s="139"/>
      <c r="S45" s="139"/>
    </row>
    <row r="46" spans="1:20">
      <c r="B46" s="222">
        <v>75</v>
      </c>
      <c r="C46" s="215" t="s">
        <v>315</v>
      </c>
      <c r="D46" s="218" t="s">
        <v>789</v>
      </c>
      <c r="E46" s="214" t="s">
        <v>411</v>
      </c>
      <c r="F46" s="137">
        <f t="shared" si="6"/>
        <v>75</v>
      </c>
      <c r="N46" s="139"/>
      <c r="O46" s="139"/>
      <c r="P46" s="139"/>
      <c r="Q46" s="139"/>
      <c r="R46" s="139"/>
      <c r="S46" s="139"/>
    </row>
    <row r="47" spans="1:20">
      <c r="B47" s="222">
        <v>76</v>
      </c>
      <c r="C47" s="215" t="s">
        <v>340</v>
      </c>
      <c r="D47" s="216" t="s">
        <v>716</v>
      </c>
      <c r="E47" s="214" t="s">
        <v>411</v>
      </c>
      <c r="F47" s="137">
        <f t="shared" si="6"/>
        <v>76</v>
      </c>
      <c r="N47" s="139"/>
      <c r="O47" s="139"/>
      <c r="P47" s="139"/>
      <c r="Q47" s="139"/>
      <c r="R47" s="139"/>
      <c r="S47" s="139"/>
    </row>
    <row r="48" spans="1:20" ht="25" thickBot="1">
      <c r="B48" s="226">
        <v>77</v>
      </c>
      <c r="C48" s="219" t="s">
        <v>344</v>
      </c>
      <c r="D48" s="220" t="s">
        <v>717</v>
      </c>
      <c r="E48" s="214" t="s">
        <v>411</v>
      </c>
      <c r="F48" s="137">
        <f t="shared" si="6"/>
        <v>77</v>
      </c>
      <c r="N48" s="139"/>
      <c r="O48" s="139"/>
      <c r="P48" s="139"/>
      <c r="Q48" s="139"/>
      <c r="R48" s="139"/>
      <c r="S48" s="139"/>
    </row>
    <row r="49" spans="1:6" ht="26" thickTop="1" thickBot="1">
      <c r="A49" s="131">
        <v>8</v>
      </c>
      <c r="B49" s="221">
        <v>81</v>
      </c>
      <c r="C49" s="215" t="s">
        <v>317</v>
      </c>
      <c r="D49" s="216" t="s">
        <v>571</v>
      </c>
      <c r="E49" s="221" t="s">
        <v>418</v>
      </c>
      <c r="F49" s="137">
        <f>A49*10+1</f>
        <v>81</v>
      </c>
    </row>
    <row r="50" spans="1:6" ht="26" thickTop="1" thickBot="1">
      <c r="B50" s="222">
        <v>82</v>
      </c>
      <c r="C50" s="215" t="s">
        <v>194</v>
      </c>
      <c r="D50" s="216" t="s">
        <v>749</v>
      </c>
      <c r="E50" s="221" t="s">
        <v>418</v>
      </c>
      <c r="F50" s="137">
        <f>F49+1</f>
        <v>82</v>
      </c>
    </row>
    <row r="51" spans="1:6" ht="26" thickTop="1" thickBot="1">
      <c r="B51" s="222">
        <v>83</v>
      </c>
      <c r="C51" s="215" t="s">
        <v>314</v>
      </c>
      <c r="D51" s="227" t="s">
        <v>790</v>
      </c>
      <c r="E51" s="221" t="s">
        <v>418</v>
      </c>
      <c r="F51" s="137">
        <f t="shared" ref="F51:F55" si="7">F50+1</f>
        <v>83</v>
      </c>
    </row>
    <row r="52" spans="1:6" ht="26" thickTop="1" thickBot="1">
      <c r="B52" s="222">
        <v>84</v>
      </c>
      <c r="C52" s="215" t="s">
        <v>312</v>
      </c>
      <c r="D52" s="216" t="s">
        <v>572</v>
      </c>
      <c r="E52" s="221" t="s">
        <v>418</v>
      </c>
      <c r="F52" s="137">
        <f t="shared" si="7"/>
        <v>84</v>
      </c>
    </row>
    <row r="53" spans="1:6" ht="26" thickTop="1" thickBot="1">
      <c r="A53" s="137"/>
      <c r="B53" s="222">
        <v>85</v>
      </c>
      <c r="C53" s="215" t="s">
        <v>315</v>
      </c>
      <c r="D53" s="216" t="s">
        <v>791</v>
      </c>
      <c r="E53" s="221" t="s">
        <v>418</v>
      </c>
      <c r="F53" s="137">
        <f t="shared" si="7"/>
        <v>85</v>
      </c>
    </row>
    <row r="54" spans="1:6" ht="26" thickTop="1" thickBot="1">
      <c r="B54" s="222">
        <v>86</v>
      </c>
      <c r="C54" s="215" t="s">
        <v>340</v>
      </c>
      <c r="D54" s="216" t="s">
        <v>792</v>
      </c>
      <c r="E54" s="221" t="s">
        <v>418</v>
      </c>
      <c r="F54" s="137">
        <f t="shared" si="7"/>
        <v>86</v>
      </c>
    </row>
    <row r="55" spans="1:6" ht="26" thickTop="1" thickBot="1">
      <c r="B55" s="226">
        <v>87</v>
      </c>
      <c r="C55" s="228" t="s">
        <v>344</v>
      </c>
      <c r="D55" s="220" t="s">
        <v>793</v>
      </c>
      <c r="E55" s="221" t="s">
        <v>418</v>
      </c>
      <c r="F55" s="137">
        <f t="shared" si="7"/>
        <v>87</v>
      </c>
    </row>
    <row r="56" spans="1:6" ht="26" thickTop="1" thickBot="1">
      <c r="A56" s="131">
        <v>9</v>
      </c>
      <c r="B56" s="221">
        <v>91</v>
      </c>
      <c r="C56" s="215" t="s">
        <v>317</v>
      </c>
      <c r="D56" s="218" t="s">
        <v>732</v>
      </c>
      <c r="E56" s="221" t="s">
        <v>426</v>
      </c>
      <c r="F56" s="137">
        <f>A56*10+1</f>
        <v>91</v>
      </c>
    </row>
    <row r="57" spans="1:6" ht="26" thickTop="1" thickBot="1">
      <c r="B57" s="222">
        <v>92</v>
      </c>
      <c r="C57" s="215" t="s">
        <v>194</v>
      </c>
      <c r="D57" s="218" t="s">
        <v>733</v>
      </c>
      <c r="E57" s="221" t="s">
        <v>426</v>
      </c>
      <c r="F57" s="137">
        <f>F56+1</f>
        <v>92</v>
      </c>
    </row>
    <row r="58" spans="1:6" ht="26" thickTop="1" thickBot="1">
      <c r="B58" s="222">
        <v>93</v>
      </c>
      <c r="C58" s="215" t="s">
        <v>314</v>
      </c>
      <c r="D58" s="218" t="s">
        <v>734</v>
      </c>
      <c r="E58" s="221" t="s">
        <v>426</v>
      </c>
      <c r="F58" s="137">
        <f t="shared" ref="F58:F62" si="8">F57+1</f>
        <v>93</v>
      </c>
    </row>
    <row r="59" spans="1:6" ht="26" thickTop="1" thickBot="1">
      <c r="B59" s="222">
        <v>94</v>
      </c>
      <c r="C59" s="215" t="s">
        <v>312</v>
      </c>
      <c r="D59" s="218" t="s">
        <v>735</v>
      </c>
      <c r="E59" s="221" t="s">
        <v>426</v>
      </c>
      <c r="F59" s="137">
        <f t="shared" si="8"/>
        <v>94</v>
      </c>
    </row>
    <row r="60" spans="1:6" ht="26" thickTop="1" thickBot="1">
      <c r="B60" s="222">
        <v>95</v>
      </c>
      <c r="C60" s="215" t="s">
        <v>315</v>
      </c>
      <c r="D60" s="216" t="s">
        <v>736</v>
      </c>
      <c r="E60" s="221" t="s">
        <v>426</v>
      </c>
      <c r="F60" s="137">
        <f t="shared" si="8"/>
        <v>95</v>
      </c>
    </row>
    <row r="61" spans="1:6" ht="26" thickTop="1" thickBot="1">
      <c r="B61" s="222">
        <v>96</v>
      </c>
      <c r="C61" s="215" t="s">
        <v>340</v>
      </c>
      <c r="D61" s="218" t="s">
        <v>737</v>
      </c>
      <c r="E61" s="221" t="s">
        <v>426</v>
      </c>
      <c r="F61" s="137">
        <f t="shared" si="8"/>
        <v>96</v>
      </c>
    </row>
    <row r="62" spans="1:6" ht="26" thickTop="1" thickBot="1">
      <c r="B62" s="226">
        <v>97</v>
      </c>
      <c r="C62" s="219" t="s">
        <v>344</v>
      </c>
      <c r="D62" s="229" t="s">
        <v>738</v>
      </c>
      <c r="E62" s="221" t="s">
        <v>426</v>
      </c>
      <c r="F62" s="137">
        <f t="shared" si="8"/>
        <v>97</v>
      </c>
    </row>
    <row r="63" spans="1:6" ht="25" thickTop="1">
      <c r="A63" s="131">
        <v>10</v>
      </c>
      <c r="B63" s="222">
        <v>101</v>
      </c>
      <c r="C63" s="215" t="s">
        <v>317</v>
      </c>
      <c r="D63" s="216" t="s">
        <v>718</v>
      </c>
      <c r="E63" s="222" t="s">
        <v>427</v>
      </c>
      <c r="F63" s="137">
        <f>A63*10+1</f>
        <v>101</v>
      </c>
    </row>
    <row r="64" spans="1:6">
      <c r="B64" s="222">
        <v>102</v>
      </c>
      <c r="C64" s="215" t="s">
        <v>194</v>
      </c>
      <c r="D64" s="216" t="s">
        <v>719</v>
      </c>
      <c r="E64" s="222" t="s">
        <v>427</v>
      </c>
      <c r="F64" s="137">
        <f>F63+1</f>
        <v>102</v>
      </c>
    </row>
    <row r="65" spans="1:6">
      <c r="B65" s="222">
        <v>103</v>
      </c>
      <c r="C65" s="215" t="s">
        <v>314</v>
      </c>
      <c r="D65" s="216" t="s">
        <v>721</v>
      </c>
      <c r="E65" s="222" t="s">
        <v>427</v>
      </c>
      <c r="F65" s="137">
        <f t="shared" ref="F65:F69" si="9">F64+1</f>
        <v>103</v>
      </c>
    </row>
    <row r="66" spans="1:6">
      <c r="B66" s="222">
        <v>104</v>
      </c>
      <c r="C66" s="215" t="s">
        <v>312</v>
      </c>
      <c r="D66" s="216" t="s">
        <v>722</v>
      </c>
      <c r="E66" s="222" t="s">
        <v>427</v>
      </c>
      <c r="F66" s="137">
        <f t="shared" si="9"/>
        <v>104</v>
      </c>
    </row>
    <row r="67" spans="1:6">
      <c r="B67" s="222">
        <v>105</v>
      </c>
      <c r="C67" s="215" t="s">
        <v>315</v>
      </c>
      <c r="D67" s="216" t="s">
        <v>723</v>
      </c>
      <c r="E67" s="222" t="s">
        <v>427</v>
      </c>
      <c r="F67" s="137">
        <f t="shared" si="9"/>
        <v>105</v>
      </c>
    </row>
    <row r="68" spans="1:6">
      <c r="B68" s="222">
        <v>106</v>
      </c>
      <c r="C68" s="215" t="s">
        <v>340</v>
      </c>
      <c r="D68" s="218" t="s">
        <v>724</v>
      </c>
      <c r="E68" s="222" t="s">
        <v>427</v>
      </c>
      <c r="F68" s="137">
        <f t="shared" si="9"/>
        <v>106</v>
      </c>
    </row>
    <row r="69" spans="1:6" ht="25" thickBot="1">
      <c r="B69" s="226">
        <v>107</v>
      </c>
      <c r="C69" s="228" t="s">
        <v>344</v>
      </c>
      <c r="D69" s="220" t="s">
        <v>725</v>
      </c>
      <c r="E69" s="222" t="s">
        <v>427</v>
      </c>
      <c r="F69" s="137">
        <f t="shared" si="9"/>
        <v>107</v>
      </c>
    </row>
    <row r="70" spans="1:6" ht="26" thickTop="1" thickBot="1">
      <c r="A70" s="131">
        <v>11</v>
      </c>
      <c r="B70" s="221">
        <v>111</v>
      </c>
      <c r="C70" s="215" t="s">
        <v>317</v>
      </c>
      <c r="D70" s="230" t="s">
        <v>592</v>
      </c>
      <c r="E70" s="221" t="s">
        <v>437</v>
      </c>
      <c r="F70" s="137">
        <f>A70*10+1</f>
        <v>111</v>
      </c>
    </row>
    <row r="71" spans="1:6" ht="26" thickTop="1" thickBot="1">
      <c r="B71" s="222">
        <v>112</v>
      </c>
      <c r="C71" s="215" t="s">
        <v>194</v>
      </c>
      <c r="D71" s="230" t="s">
        <v>794</v>
      </c>
      <c r="E71" s="221" t="s">
        <v>437</v>
      </c>
      <c r="F71" s="137">
        <f>F70+1</f>
        <v>112</v>
      </c>
    </row>
    <row r="72" spans="1:6" ht="26" thickTop="1" thickBot="1">
      <c r="A72" s="137"/>
      <c r="B72" s="222">
        <v>113</v>
      </c>
      <c r="C72" s="215" t="s">
        <v>314</v>
      </c>
      <c r="D72" s="230" t="s">
        <v>596</v>
      </c>
      <c r="E72" s="221" t="s">
        <v>437</v>
      </c>
      <c r="F72" s="137">
        <f t="shared" ref="F72:F76" si="10">F71+1</f>
        <v>113</v>
      </c>
    </row>
    <row r="73" spans="1:6" ht="26" thickTop="1" thickBot="1">
      <c r="A73" s="137"/>
      <c r="B73" s="222">
        <v>114</v>
      </c>
      <c r="C73" s="215" t="s">
        <v>312</v>
      </c>
      <c r="D73" s="230" t="s">
        <v>795</v>
      </c>
      <c r="E73" s="221" t="s">
        <v>437</v>
      </c>
      <c r="F73" s="137">
        <f t="shared" si="10"/>
        <v>114</v>
      </c>
    </row>
    <row r="74" spans="1:6" ht="26" thickTop="1" thickBot="1">
      <c r="A74" s="137"/>
      <c r="B74" s="222">
        <v>115</v>
      </c>
      <c r="C74" s="215" t="s">
        <v>315</v>
      </c>
      <c r="D74" s="216" t="s">
        <v>796</v>
      </c>
      <c r="E74" s="221" t="s">
        <v>437</v>
      </c>
      <c r="F74" s="137">
        <f t="shared" si="10"/>
        <v>115</v>
      </c>
    </row>
    <row r="75" spans="1:6" ht="26" thickTop="1" thickBot="1">
      <c r="A75" s="137"/>
      <c r="B75" s="222">
        <v>116</v>
      </c>
      <c r="C75" s="215" t="s">
        <v>340</v>
      </c>
      <c r="D75" s="216" t="s">
        <v>797</v>
      </c>
      <c r="E75" s="221" t="s">
        <v>437</v>
      </c>
      <c r="F75" s="137">
        <f t="shared" si="10"/>
        <v>116</v>
      </c>
    </row>
    <row r="76" spans="1:6" ht="26" thickTop="1" thickBot="1">
      <c r="A76" s="139"/>
      <c r="B76" s="226">
        <v>117</v>
      </c>
      <c r="C76" s="219" t="s">
        <v>344</v>
      </c>
      <c r="D76" s="223" t="s">
        <v>595</v>
      </c>
      <c r="E76" s="221" t="s">
        <v>437</v>
      </c>
      <c r="F76" s="137">
        <f t="shared" si="10"/>
        <v>117</v>
      </c>
    </row>
    <row r="77" spans="1:6" ht="26" thickTop="1" thickBot="1">
      <c r="A77" s="139">
        <v>12</v>
      </c>
      <c r="B77" s="221">
        <v>121</v>
      </c>
      <c r="C77" s="215" t="s">
        <v>317</v>
      </c>
      <c r="D77" s="216" t="s">
        <v>798</v>
      </c>
      <c r="E77" s="221" t="s">
        <v>799</v>
      </c>
      <c r="F77" s="137">
        <f>A77*10+1</f>
        <v>121</v>
      </c>
    </row>
    <row r="78" spans="1:6" ht="26" thickTop="1" thickBot="1">
      <c r="A78" s="139"/>
      <c r="B78" s="222">
        <v>122</v>
      </c>
      <c r="C78" s="215" t="s">
        <v>194</v>
      </c>
      <c r="D78" s="218" t="s">
        <v>800</v>
      </c>
      <c r="E78" s="221" t="s">
        <v>799</v>
      </c>
      <c r="F78" s="137">
        <f>F77+1</f>
        <v>122</v>
      </c>
    </row>
    <row r="79" spans="1:6" ht="26" thickTop="1" thickBot="1">
      <c r="A79" s="139"/>
      <c r="B79" s="222">
        <v>123</v>
      </c>
      <c r="C79" s="215" t="s">
        <v>314</v>
      </c>
      <c r="D79" s="218" t="s">
        <v>801</v>
      </c>
      <c r="E79" s="221" t="s">
        <v>799</v>
      </c>
      <c r="F79" s="137">
        <f t="shared" ref="F79:F81" si="11">F78+1</f>
        <v>123</v>
      </c>
    </row>
    <row r="80" spans="1:6" ht="26" thickTop="1" thickBot="1">
      <c r="B80" s="222">
        <v>124</v>
      </c>
      <c r="C80" s="215" t="s">
        <v>312</v>
      </c>
      <c r="D80" s="216" t="s">
        <v>802</v>
      </c>
      <c r="E80" s="221" t="s">
        <v>799</v>
      </c>
      <c r="F80" s="137">
        <f t="shared" si="11"/>
        <v>124</v>
      </c>
    </row>
    <row r="81" spans="1:6" ht="25" thickTop="1">
      <c r="B81" s="224">
        <v>125</v>
      </c>
      <c r="C81" s="215" t="s">
        <v>315</v>
      </c>
      <c r="D81" s="216" t="s">
        <v>803</v>
      </c>
      <c r="E81" s="221" t="s">
        <v>799</v>
      </c>
      <c r="F81" s="137">
        <f t="shared" si="11"/>
        <v>125</v>
      </c>
    </row>
    <row r="82" spans="1:6">
      <c r="A82" s="131">
        <v>13</v>
      </c>
      <c r="B82" s="214">
        <v>131</v>
      </c>
      <c r="C82" s="215" t="s">
        <v>317</v>
      </c>
      <c r="D82" s="218" t="s">
        <v>602</v>
      </c>
      <c r="E82" s="214" t="s">
        <v>804</v>
      </c>
      <c r="F82" s="137">
        <f>A82*10+1</f>
        <v>131</v>
      </c>
    </row>
    <row r="83" spans="1:6">
      <c r="B83" s="222">
        <v>132</v>
      </c>
      <c r="C83" s="215" t="s">
        <v>194</v>
      </c>
      <c r="D83" s="216" t="s">
        <v>805</v>
      </c>
      <c r="E83" s="214" t="s">
        <v>804</v>
      </c>
      <c r="F83" s="137">
        <f>F82+1</f>
        <v>132</v>
      </c>
    </row>
    <row r="84" spans="1:6">
      <c r="B84" s="222">
        <v>133</v>
      </c>
      <c r="C84" s="215" t="s">
        <v>314</v>
      </c>
      <c r="D84" s="218" t="s">
        <v>806</v>
      </c>
      <c r="E84" s="214" t="s">
        <v>804</v>
      </c>
      <c r="F84" s="137">
        <f t="shared" ref="F84:F85" si="12">F83+1</f>
        <v>133</v>
      </c>
    </row>
    <row r="85" spans="1:6" ht="25" thickBot="1">
      <c r="B85" s="226">
        <v>134</v>
      </c>
      <c r="C85" s="219" t="s">
        <v>312</v>
      </c>
      <c r="D85" s="220" t="s">
        <v>807</v>
      </c>
      <c r="E85" s="214" t="s">
        <v>804</v>
      </c>
      <c r="F85" s="137">
        <f t="shared" si="12"/>
        <v>134</v>
      </c>
    </row>
    <row r="86" spans="1:6" ht="25" thickTop="1">
      <c r="A86" s="131">
        <v>14</v>
      </c>
      <c r="B86" s="222">
        <v>141</v>
      </c>
      <c r="C86" s="215" t="s">
        <v>317</v>
      </c>
      <c r="D86" s="218" t="s">
        <v>808</v>
      </c>
      <c r="E86" s="222" t="s">
        <v>809</v>
      </c>
      <c r="F86" s="137">
        <f>A86*10+1</f>
        <v>141</v>
      </c>
    </row>
    <row r="87" spans="1:6">
      <c r="B87" s="222">
        <v>142</v>
      </c>
      <c r="C87" s="215" t="s">
        <v>194</v>
      </c>
      <c r="D87" s="216" t="s">
        <v>810</v>
      </c>
      <c r="E87" s="222" t="s">
        <v>809</v>
      </c>
      <c r="F87" s="137">
        <f>F86+1</f>
        <v>142</v>
      </c>
    </row>
    <row r="88" spans="1:6">
      <c r="B88" s="222">
        <v>143</v>
      </c>
      <c r="C88" s="215" t="s">
        <v>314</v>
      </c>
      <c r="D88" s="218" t="s">
        <v>607</v>
      </c>
      <c r="E88" s="222" t="s">
        <v>809</v>
      </c>
      <c r="F88" s="137">
        <f t="shared" ref="F88:F91" si="13">F87+1</f>
        <v>143</v>
      </c>
    </row>
    <row r="89" spans="1:6">
      <c r="B89" s="222">
        <v>144</v>
      </c>
      <c r="C89" s="215" t="s">
        <v>312</v>
      </c>
      <c r="D89" s="216" t="s">
        <v>811</v>
      </c>
      <c r="E89" s="222" t="s">
        <v>809</v>
      </c>
      <c r="F89" s="137">
        <f t="shared" si="13"/>
        <v>144</v>
      </c>
    </row>
    <row r="90" spans="1:6">
      <c r="B90" s="222">
        <v>145</v>
      </c>
      <c r="C90" s="215" t="s">
        <v>315</v>
      </c>
      <c r="D90" s="218" t="s">
        <v>812</v>
      </c>
      <c r="E90" s="222" t="s">
        <v>809</v>
      </c>
      <c r="F90" s="137">
        <f t="shared" si="13"/>
        <v>145</v>
      </c>
    </row>
    <row r="91" spans="1:6" ht="25" thickBot="1">
      <c r="B91" s="226">
        <v>146</v>
      </c>
      <c r="C91" s="215" t="s">
        <v>340</v>
      </c>
      <c r="D91" s="220" t="s">
        <v>813</v>
      </c>
      <c r="E91" s="222" t="s">
        <v>809</v>
      </c>
      <c r="F91" s="137">
        <f t="shared" si="13"/>
        <v>146</v>
      </c>
    </row>
    <row r="92" spans="1:6" ht="26" thickTop="1" thickBot="1">
      <c r="A92" s="131">
        <v>15</v>
      </c>
      <c r="B92" s="221">
        <v>151</v>
      </c>
      <c r="C92" s="215" t="s">
        <v>317</v>
      </c>
      <c r="D92" s="216" t="s">
        <v>612</v>
      </c>
      <c r="E92" s="221" t="s">
        <v>445</v>
      </c>
      <c r="F92" s="137">
        <f>A92*10+1</f>
        <v>151</v>
      </c>
    </row>
    <row r="93" spans="1:6" ht="26" thickTop="1" thickBot="1">
      <c r="B93" s="222">
        <v>152</v>
      </c>
      <c r="C93" s="215" t="s">
        <v>194</v>
      </c>
      <c r="D93" s="218" t="s">
        <v>616</v>
      </c>
      <c r="E93" s="221" t="s">
        <v>445</v>
      </c>
      <c r="F93" s="137">
        <f>F92+1</f>
        <v>152</v>
      </c>
    </row>
    <row r="94" spans="1:6" ht="26" thickTop="1" thickBot="1">
      <c r="B94" s="222">
        <v>153</v>
      </c>
      <c r="C94" s="215" t="s">
        <v>314</v>
      </c>
      <c r="D94" s="216" t="s">
        <v>814</v>
      </c>
      <c r="E94" s="221" t="s">
        <v>445</v>
      </c>
      <c r="F94" s="137">
        <f t="shared" ref="F94:F96" si="14">F93+1</f>
        <v>153</v>
      </c>
    </row>
    <row r="95" spans="1:6" ht="26" thickTop="1" thickBot="1">
      <c r="B95" s="222">
        <v>154</v>
      </c>
      <c r="C95" s="215" t="s">
        <v>312</v>
      </c>
      <c r="D95" s="216" t="s">
        <v>815</v>
      </c>
      <c r="E95" s="221" t="s">
        <v>445</v>
      </c>
      <c r="F95" s="137">
        <f t="shared" si="14"/>
        <v>154</v>
      </c>
    </row>
    <row r="96" spans="1:6" ht="26" thickTop="1" thickBot="1">
      <c r="B96" s="222">
        <v>155</v>
      </c>
      <c r="C96" s="219" t="s">
        <v>315</v>
      </c>
      <c r="D96" s="220" t="s">
        <v>816</v>
      </c>
      <c r="E96" s="221" t="s">
        <v>445</v>
      </c>
      <c r="F96" s="137">
        <f t="shared" si="14"/>
        <v>155</v>
      </c>
    </row>
    <row r="97" spans="1:6" ht="26" thickTop="1" thickBot="1">
      <c r="A97" s="131">
        <v>16</v>
      </c>
      <c r="B97" s="221">
        <v>161</v>
      </c>
      <c r="C97" s="215" t="s">
        <v>317</v>
      </c>
      <c r="D97" s="216" t="s">
        <v>817</v>
      </c>
      <c r="E97" s="221" t="s">
        <v>448</v>
      </c>
      <c r="F97" s="137">
        <f>A97*10+1</f>
        <v>161</v>
      </c>
    </row>
    <row r="98" spans="1:6" ht="26" thickTop="1" thickBot="1">
      <c r="B98" s="222">
        <v>162</v>
      </c>
      <c r="C98" s="215" t="s">
        <v>194</v>
      </c>
      <c r="D98" s="216" t="s">
        <v>818</v>
      </c>
      <c r="E98" s="221" t="s">
        <v>448</v>
      </c>
      <c r="F98" s="137">
        <f>F97+1</f>
        <v>162</v>
      </c>
    </row>
    <row r="99" spans="1:6" ht="26" thickTop="1" thickBot="1">
      <c r="B99" s="222">
        <v>163</v>
      </c>
      <c r="C99" s="215" t="s">
        <v>314</v>
      </c>
      <c r="D99" s="216" t="s">
        <v>819</v>
      </c>
      <c r="E99" s="221" t="s">
        <v>448</v>
      </c>
      <c r="F99" s="137">
        <f t="shared" ref="F99:F103" si="15">F98+1</f>
        <v>163</v>
      </c>
    </row>
    <row r="100" spans="1:6" ht="26" thickTop="1" thickBot="1">
      <c r="B100" s="222">
        <v>164</v>
      </c>
      <c r="C100" s="215" t="s">
        <v>312</v>
      </c>
      <c r="D100" s="216" t="s">
        <v>820</v>
      </c>
      <c r="E100" s="221" t="s">
        <v>448</v>
      </c>
      <c r="F100" s="137">
        <f t="shared" si="15"/>
        <v>164</v>
      </c>
    </row>
    <row r="101" spans="1:6" ht="26" thickTop="1" thickBot="1">
      <c r="B101" s="222">
        <v>165</v>
      </c>
      <c r="C101" s="215" t="s">
        <v>315</v>
      </c>
      <c r="D101" s="216" t="s">
        <v>821</v>
      </c>
      <c r="E101" s="221" t="s">
        <v>448</v>
      </c>
      <c r="F101" s="137">
        <f t="shared" si="15"/>
        <v>165</v>
      </c>
    </row>
    <row r="102" spans="1:6" ht="26" thickTop="1" thickBot="1">
      <c r="B102" s="222">
        <v>166</v>
      </c>
      <c r="C102" s="215" t="s">
        <v>340</v>
      </c>
      <c r="D102" s="218" t="s">
        <v>822</v>
      </c>
      <c r="E102" s="221" t="s">
        <v>448</v>
      </c>
      <c r="F102" s="137">
        <f t="shared" si="15"/>
        <v>166</v>
      </c>
    </row>
    <row r="103" spans="1:6" ht="26" thickTop="1" thickBot="1">
      <c r="B103" s="226">
        <v>167</v>
      </c>
      <c r="C103" s="219" t="s">
        <v>344</v>
      </c>
      <c r="D103" s="220" t="s">
        <v>823</v>
      </c>
      <c r="E103" s="221" t="s">
        <v>448</v>
      </c>
      <c r="F103" s="137">
        <f t="shared" si="15"/>
        <v>167</v>
      </c>
    </row>
    <row r="104" spans="1:6" ht="26" thickTop="1" thickBot="1">
      <c r="A104" s="131">
        <v>17</v>
      </c>
      <c r="B104" s="221">
        <v>171</v>
      </c>
      <c r="C104" s="215" t="s">
        <v>317</v>
      </c>
      <c r="D104" s="216" t="s">
        <v>824</v>
      </c>
      <c r="E104" s="221" t="s">
        <v>369</v>
      </c>
      <c r="F104" s="137">
        <f>A104*10+1</f>
        <v>171</v>
      </c>
    </row>
    <row r="105" spans="1:6" ht="26" thickTop="1" thickBot="1">
      <c r="B105" s="222">
        <v>172</v>
      </c>
      <c r="C105" s="215" t="s">
        <v>194</v>
      </c>
      <c r="D105" s="216" t="s">
        <v>825</v>
      </c>
      <c r="E105" s="221" t="s">
        <v>369</v>
      </c>
      <c r="F105" s="137">
        <f>F104+1</f>
        <v>172</v>
      </c>
    </row>
    <row r="106" spans="1:6" ht="26" thickTop="1" thickBot="1">
      <c r="B106" s="222">
        <v>173</v>
      </c>
      <c r="C106" s="215" t="s">
        <v>314</v>
      </c>
      <c r="D106" s="227" t="s">
        <v>826</v>
      </c>
      <c r="E106" s="221" t="s">
        <v>369</v>
      </c>
      <c r="F106" s="137">
        <f t="shared" ref="F106:F108" si="16">F105+1</f>
        <v>173</v>
      </c>
    </row>
    <row r="107" spans="1:6" ht="26" thickTop="1" thickBot="1">
      <c r="B107" s="222">
        <v>174</v>
      </c>
      <c r="C107" s="215" t="s">
        <v>312</v>
      </c>
      <c r="D107" s="216" t="s">
        <v>827</v>
      </c>
      <c r="E107" s="221" t="s">
        <v>369</v>
      </c>
      <c r="F107" s="137">
        <f t="shared" si="16"/>
        <v>174</v>
      </c>
    </row>
    <row r="108" spans="1:6" ht="26" thickTop="1" thickBot="1">
      <c r="B108" s="222">
        <v>175</v>
      </c>
      <c r="C108" s="215" t="s">
        <v>315</v>
      </c>
      <c r="D108" s="223" t="s">
        <v>828</v>
      </c>
      <c r="E108" s="221" t="s">
        <v>369</v>
      </c>
      <c r="F108" s="137">
        <f t="shared" si="16"/>
        <v>175</v>
      </c>
    </row>
    <row r="109" spans="1:6" ht="26" thickTop="1" thickBot="1">
      <c r="A109" s="131">
        <v>18</v>
      </c>
      <c r="B109" s="221">
        <v>181</v>
      </c>
      <c r="C109" s="215" t="s">
        <v>317</v>
      </c>
      <c r="D109" s="216" t="s">
        <v>829</v>
      </c>
      <c r="E109" s="221" t="s">
        <v>372</v>
      </c>
      <c r="F109" s="137">
        <f>A109*10+1</f>
        <v>181</v>
      </c>
    </row>
    <row r="110" spans="1:6" ht="26" thickTop="1" thickBot="1">
      <c r="A110" s="139"/>
      <c r="B110" s="222">
        <v>182</v>
      </c>
      <c r="C110" s="215" t="s">
        <v>194</v>
      </c>
      <c r="D110" s="227" t="s">
        <v>830</v>
      </c>
      <c r="E110" s="221" t="s">
        <v>372</v>
      </c>
      <c r="F110" s="137">
        <f>F109+1</f>
        <v>182</v>
      </c>
    </row>
    <row r="111" spans="1:6" ht="26" thickTop="1" thickBot="1">
      <c r="A111" s="139"/>
      <c r="B111" s="222">
        <v>183</v>
      </c>
      <c r="C111" s="215" t="s">
        <v>314</v>
      </c>
      <c r="D111" s="216" t="s">
        <v>634</v>
      </c>
      <c r="E111" s="221" t="s">
        <v>372</v>
      </c>
      <c r="F111" s="137">
        <f t="shared" ref="F111:F115" si="17">F110+1</f>
        <v>183</v>
      </c>
    </row>
    <row r="112" spans="1:6" ht="26" thickTop="1" thickBot="1">
      <c r="A112" s="139"/>
      <c r="B112" s="222">
        <v>184</v>
      </c>
      <c r="C112" s="215" t="s">
        <v>312</v>
      </c>
      <c r="D112" s="216" t="s">
        <v>831</v>
      </c>
      <c r="E112" s="221" t="s">
        <v>372</v>
      </c>
      <c r="F112" s="137">
        <f t="shared" si="17"/>
        <v>184</v>
      </c>
    </row>
    <row r="113" spans="1:7" ht="26" thickTop="1" thickBot="1">
      <c r="A113" s="139"/>
      <c r="B113" s="222">
        <v>185</v>
      </c>
      <c r="C113" s="215" t="s">
        <v>315</v>
      </c>
      <c r="D113" s="218" t="s">
        <v>635</v>
      </c>
      <c r="E113" s="221" t="s">
        <v>372</v>
      </c>
      <c r="F113" s="137">
        <f t="shared" si="17"/>
        <v>185</v>
      </c>
    </row>
    <row r="114" spans="1:7" ht="26" thickTop="1" thickBot="1">
      <c r="A114" s="139"/>
      <c r="B114" s="222">
        <v>186</v>
      </c>
      <c r="C114" s="215" t="s">
        <v>340</v>
      </c>
      <c r="D114" s="218" t="s">
        <v>832</v>
      </c>
      <c r="E114" s="221" t="s">
        <v>372</v>
      </c>
      <c r="F114" s="137">
        <f t="shared" si="17"/>
        <v>186</v>
      </c>
    </row>
    <row r="115" spans="1:7" ht="26" thickTop="1" thickBot="1">
      <c r="B115" s="226">
        <v>187</v>
      </c>
      <c r="C115" s="219" t="s">
        <v>344</v>
      </c>
      <c r="D115" s="220" t="s">
        <v>833</v>
      </c>
      <c r="E115" s="221" t="s">
        <v>372</v>
      </c>
      <c r="F115" s="137">
        <f t="shared" si="17"/>
        <v>187</v>
      </c>
    </row>
    <row r="116" spans="1:7" ht="26" thickTop="1" thickBot="1">
      <c r="A116" s="131">
        <v>19</v>
      </c>
      <c r="B116" s="221">
        <v>191</v>
      </c>
      <c r="C116" s="215" t="s">
        <v>317</v>
      </c>
      <c r="D116" s="216" t="s">
        <v>726</v>
      </c>
      <c r="E116" s="221" t="s">
        <v>375</v>
      </c>
      <c r="F116" s="137">
        <f>A116*10+1</f>
        <v>191</v>
      </c>
    </row>
    <row r="117" spans="1:7" ht="26" thickTop="1" thickBot="1">
      <c r="B117" s="222">
        <v>192</v>
      </c>
      <c r="C117" s="215" t="s">
        <v>194</v>
      </c>
      <c r="D117" s="218" t="s">
        <v>727</v>
      </c>
      <c r="E117" s="221" t="s">
        <v>375</v>
      </c>
      <c r="F117" s="137">
        <f>F116+1</f>
        <v>192</v>
      </c>
    </row>
    <row r="118" spans="1:7" ht="26" thickTop="1" thickBot="1">
      <c r="B118" s="222">
        <v>193</v>
      </c>
      <c r="C118" s="215" t="s">
        <v>314</v>
      </c>
      <c r="D118" s="227" t="s">
        <v>728</v>
      </c>
      <c r="E118" s="221" t="s">
        <v>375</v>
      </c>
      <c r="F118" s="137">
        <f t="shared" ref="F118:F121" si="18">F117+1</f>
        <v>193</v>
      </c>
    </row>
    <row r="119" spans="1:7" ht="26" thickTop="1" thickBot="1">
      <c r="B119" s="222">
        <v>194</v>
      </c>
      <c r="C119" s="215" t="s">
        <v>312</v>
      </c>
      <c r="D119" s="216" t="s">
        <v>729</v>
      </c>
      <c r="E119" s="221" t="s">
        <v>375</v>
      </c>
      <c r="F119" s="137">
        <f t="shared" si="18"/>
        <v>194</v>
      </c>
    </row>
    <row r="120" spans="1:7" ht="26" thickTop="1" thickBot="1">
      <c r="B120" s="222">
        <v>195</v>
      </c>
      <c r="C120" s="215" t="s">
        <v>315</v>
      </c>
      <c r="D120" s="216" t="s">
        <v>730</v>
      </c>
      <c r="E120" s="221" t="s">
        <v>375</v>
      </c>
      <c r="F120" s="137">
        <f t="shared" si="18"/>
        <v>195</v>
      </c>
    </row>
    <row r="121" spans="1:7" ht="25" thickTop="1">
      <c r="B121" s="224">
        <v>196</v>
      </c>
      <c r="C121" s="215" t="s">
        <v>340</v>
      </c>
      <c r="D121" s="216" t="s">
        <v>731</v>
      </c>
      <c r="E121" s="221" t="s">
        <v>375</v>
      </c>
      <c r="F121" s="137">
        <f t="shared" si="18"/>
        <v>196</v>
      </c>
    </row>
    <row r="122" spans="1:7">
      <c r="A122" s="131">
        <v>20</v>
      </c>
      <c r="B122" s="222">
        <v>201</v>
      </c>
      <c r="C122" s="215" t="s">
        <v>317</v>
      </c>
      <c r="D122" s="216" t="s">
        <v>834</v>
      </c>
      <c r="E122" s="222" t="s">
        <v>377</v>
      </c>
      <c r="F122" s="137">
        <f>A122*10+1</f>
        <v>201</v>
      </c>
      <c r="G122" s="102"/>
    </row>
    <row r="123" spans="1:7">
      <c r="B123" s="222">
        <v>202</v>
      </c>
      <c r="C123" s="215" t="s">
        <v>194</v>
      </c>
      <c r="D123" s="216" t="s">
        <v>835</v>
      </c>
      <c r="E123" s="222" t="s">
        <v>377</v>
      </c>
      <c r="F123" s="137">
        <f>F122+1</f>
        <v>202</v>
      </c>
      <c r="G123" s="102"/>
    </row>
    <row r="124" spans="1:7">
      <c r="B124" s="222">
        <v>203</v>
      </c>
      <c r="C124" s="215" t="s">
        <v>314</v>
      </c>
      <c r="D124" s="218" t="s">
        <v>836</v>
      </c>
      <c r="E124" s="222" t="s">
        <v>377</v>
      </c>
      <c r="F124" s="137">
        <f t="shared" ref="F124:F128" si="19">F123+1</f>
        <v>203</v>
      </c>
      <c r="G124" s="102"/>
    </row>
    <row r="125" spans="1:7">
      <c r="B125" s="222">
        <v>204</v>
      </c>
      <c r="C125" s="215" t="s">
        <v>312</v>
      </c>
      <c r="D125" s="216" t="s">
        <v>837</v>
      </c>
      <c r="E125" s="222" t="s">
        <v>377</v>
      </c>
      <c r="F125" s="137">
        <f t="shared" si="19"/>
        <v>204</v>
      </c>
      <c r="G125" s="102"/>
    </row>
    <row r="126" spans="1:7">
      <c r="A126" s="137"/>
      <c r="B126" s="222">
        <v>205</v>
      </c>
      <c r="C126" s="215" t="s">
        <v>315</v>
      </c>
      <c r="D126" s="218" t="s">
        <v>838</v>
      </c>
      <c r="E126" s="222" t="s">
        <v>377</v>
      </c>
      <c r="F126" s="137">
        <f t="shared" si="19"/>
        <v>205</v>
      </c>
      <c r="G126" s="102"/>
    </row>
    <row r="127" spans="1:7">
      <c r="B127" s="222">
        <v>206</v>
      </c>
      <c r="C127" s="215" t="s">
        <v>340</v>
      </c>
      <c r="D127" s="218" t="s">
        <v>839</v>
      </c>
      <c r="E127" s="222" t="s">
        <v>377</v>
      </c>
      <c r="F127" s="137">
        <f t="shared" si="19"/>
        <v>206</v>
      </c>
      <c r="G127" s="102"/>
    </row>
    <row r="128" spans="1:7" ht="25" thickBot="1">
      <c r="B128" s="226">
        <v>207</v>
      </c>
      <c r="C128" s="228" t="s">
        <v>344</v>
      </c>
      <c r="D128" s="220" t="s">
        <v>840</v>
      </c>
      <c r="E128" s="222" t="s">
        <v>377</v>
      </c>
      <c r="F128" s="137">
        <f t="shared" si="19"/>
        <v>207</v>
      </c>
      <c r="G128" s="102"/>
    </row>
    <row r="129" spans="1:7" ht="26" thickTop="1" thickBot="1">
      <c r="A129" s="131">
        <v>21</v>
      </c>
      <c r="B129" s="221">
        <v>211</v>
      </c>
      <c r="C129" s="215" t="s">
        <v>317</v>
      </c>
      <c r="D129" s="218" t="s">
        <v>841</v>
      </c>
      <c r="E129" s="221" t="s">
        <v>380</v>
      </c>
      <c r="F129" s="137">
        <f>A129*10+1</f>
        <v>211</v>
      </c>
      <c r="G129" s="102"/>
    </row>
    <row r="130" spans="1:7" ht="26" thickTop="1" thickBot="1">
      <c r="B130" s="222">
        <v>212</v>
      </c>
      <c r="C130" s="215" t="s">
        <v>194</v>
      </c>
      <c r="D130" s="218" t="s">
        <v>653</v>
      </c>
      <c r="E130" s="221" t="s">
        <v>380</v>
      </c>
      <c r="F130" s="137">
        <f>F129+1</f>
        <v>212</v>
      </c>
      <c r="G130" s="102"/>
    </row>
    <row r="131" spans="1:7" ht="26" thickTop="1" thickBot="1">
      <c r="B131" s="222">
        <v>213</v>
      </c>
      <c r="C131" s="215" t="s">
        <v>314</v>
      </c>
      <c r="D131" s="216" t="s">
        <v>842</v>
      </c>
      <c r="E131" s="221" t="s">
        <v>380</v>
      </c>
      <c r="F131" s="137">
        <f t="shared" ref="F131:F135" si="20">F130+1</f>
        <v>213</v>
      </c>
      <c r="G131" s="102"/>
    </row>
    <row r="132" spans="1:7" ht="26" thickTop="1" thickBot="1">
      <c r="B132" s="222">
        <v>214</v>
      </c>
      <c r="C132" s="215" t="s">
        <v>312</v>
      </c>
      <c r="D132" s="216" t="s">
        <v>843</v>
      </c>
      <c r="E132" s="221" t="s">
        <v>380</v>
      </c>
      <c r="F132" s="137">
        <f t="shared" si="20"/>
        <v>214</v>
      </c>
      <c r="G132" s="102"/>
    </row>
    <row r="133" spans="1:7" ht="26" thickTop="1" thickBot="1">
      <c r="B133" s="222">
        <v>215</v>
      </c>
      <c r="C133" s="215" t="s">
        <v>315</v>
      </c>
      <c r="D133" s="218" t="s">
        <v>844</v>
      </c>
      <c r="E133" s="221" t="s">
        <v>380</v>
      </c>
      <c r="F133" s="137">
        <f t="shared" si="20"/>
        <v>215</v>
      </c>
      <c r="G133" s="102"/>
    </row>
    <row r="134" spans="1:7" ht="26" thickTop="1" thickBot="1">
      <c r="B134" s="222">
        <v>216</v>
      </c>
      <c r="C134" s="215" t="s">
        <v>340</v>
      </c>
      <c r="D134" s="218" t="s">
        <v>845</v>
      </c>
      <c r="E134" s="221" t="s">
        <v>380</v>
      </c>
      <c r="F134" s="137">
        <f t="shared" si="20"/>
        <v>216</v>
      </c>
      <c r="G134" s="102"/>
    </row>
    <row r="135" spans="1:7" ht="26" thickTop="1" thickBot="1">
      <c r="B135" s="222">
        <v>217</v>
      </c>
      <c r="C135" s="219" t="s">
        <v>344</v>
      </c>
      <c r="D135" s="231" t="s">
        <v>750</v>
      </c>
      <c r="E135" s="221" t="s">
        <v>380</v>
      </c>
      <c r="F135" s="137">
        <f t="shared" si="20"/>
        <v>217</v>
      </c>
      <c r="G135" s="102"/>
    </row>
    <row r="136" spans="1:7" ht="26" thickTop="1" thickBot="1">
      <c r="A136" s="131">
        <v>22</v>
      </c>
      <c r="B136" s="221">
        <v>221</v>
      </c>
      <c r="C136" s="215" t="s">
        <v>317</v>
      </c>
      <c r="D136" s="216" t="s">
        <v>751</v>
      </c>
      <c r="E136" s="221" t="s">
        <v>383</v>
      </c>
      <c r="F136" s="137">
        <f>A136*10+1</f>
        <v>221</v>
      </c>
      <c r="G136" s="102"/>
    </row>
    <row r="137" spans="1:7" ht="26" thickTop="1" thickBot="1">
      <c r="B137" s="222">
        <v>222</v>
      </c>
      <c r="C137" s="215" t="s">
        <v>194</v>
      </c>
      <c r="D137" s="216" t="s">
        <v>657</v>
      </c>
      <c r="E137" s="221" t="s">
        <v>383</v>
      </c>
      <c r="F137" s="137">
        <f>F136+1</f>
        <v>222</v>
      </c>
      <c r="G137" s="102"/>
    </row>
    <row r="138" spans="1:7" ht="26" thickTop="1" thickBot="1">
      <c r="B138" s="222">
        <v>223</v>
      </c>
      <c r="C138" s="215" t="s">
        <v>314</v>
      </c>
      <c r="D138" s="216" t="s">
        <v>752</v>
      </c>
      <c r="E138" s="221" t="s">
        <v>383</v>
      </c>
      <c r="F138" s="137">
        <f t="shared" ref="F138:F142" si="21">F137+1</f>
        <v>223</v>
      </c>
      <c r="G138" s="102"/>
    </row>
    <row r="139" spans="1:7" ht="26" thickTop="1" thickBot="1">
      <c r="B139" s="222">
        <v>224</v>
      </c>
      <c r="C139" s="215" t="s">
        <v>312</v>
      </c>
      <c r="D139" s="216" t="s">
        <v>846</v>
      </c>
      <c r="E139" s="221" t="s">
        <v>383</v>
      </c>
      <c r="F139" s="137">
        <f t="shared" si="21"/>
        <v>224</v>
      </c>
      <c r="G139" s="102"/>
    </row>
    <row r="140" spans="1:7" ht="26" thickTop="1" thickBot="1">
      <c r="B140" s="222">
        <v>225</v>
      </c>
      <c r="C140" s="215" t="s">
        <v>315</v>
      </c>
      <c r="D140" s="216" t="s">
        <v>847</v>
      </c>
      <c r="E140" s="221" t="s">
        <v>383</v>
      </c>
      <c r="F140" s="137">
        <f t="shared" si="21"/>
        <v>225</v>
      </c>
      <c r="G140" s="102"/>
    </row>
    <row r="141" spans="1:7" ht="26" thickTop="1" thickBot="1">
      <c r="B141" s="222">
        <v>226</v>
      </c>
      <c r="C141" s="215" t="s">
        <v>340</v>
      </c>
      <c r="D141" s="218" t="s">
        <v>848</v>
      </c>
      <c r="E141" s="221" t="s">
        <v>383</v>
      </c>
      <c r="F141" s="137">
        <f t="shared" si="21"/>
        <v>226</v>
      </c>
      <c r="G141" s="102"/>
    </row>
    <row r="142" spans="1:7" ht="26" thickTop="1" thickBot="1">
      <c r="B142" s="226">
        <v>227</v>
      </c>
      <c r="C142" s="219" t="s">
        <v>344</v>
      </c>
      <c r="D142" s="220" t="s">
        <v>849</v>
      </c>
      <c r="E142" s="221" t="s">
        <v>383</v>
      </c>
      <c r="F142" s="137">
        <f t="shared" si="21"/>
        <v>227</v>
      </c>
      <c r="G142" s="102"/>
    </row>
    <row r="143" spans="1:7" ht="26" thickTop="1" thickBot="1">
      <c r="A143" s="131">
        <v>23</v>
      </c>
      <c r="B143" s="221">
        <v>231</v>
      </c>
      <c r="C143" s="215" t="s">
        <v>317</v>
      </c>
      <c r="D143" s="227" t="s">
        <v>665</v>
      </c>
      <c r="E143" s="221" t="s">
        <v>544</v>
      </c>
      <c r="F143" s="137">
        <f>A143*10+1</f>
        <v>231</v>
      </c>
      <c r="G143" s="102"/>
    </row>
    <row r="144" spans="1:7" ht="26" thickTop="1" thickBot="1">
      <c r="B144" s="222">
        <v>232</v>
      </c>
      <c r="C144" s="215" t="s">
        <v>194</v>
      </c>
      <c r="D144" s="216" t="s">
        <v>850</v>
      </c>
      <c r="E144" s="221" t="s">
        <v>544</v>
      </c>
      <c r="F144" s="137">
        <f>F143+1</f>
        <v>232</v>
      </c>
      <c r="G144" s="102"/>
    </row>
    <row r="145" spans="1:7" ht="26" thickTop="1" thickBot="1">
      <c r="A145" s="137"/>
      <c r="B145" s="222">
        <v>233</v>
      </c>
      <c r="C145" s="215" t="s">
        <v>314</v>
      </c>
      <c r="D145" s="216" t="s">
        <v>851</v>
      </c>
      <c r="E145" s="221" t="s">
        <v>544</v>
      </c>
      <c r="F145" s="137">
        <f t="shared" ref="F145:F149" si="22">F144+1</f>
        <v>233</v>
      </c>
      <c r="G145" s="102"/>
    </row>
    <row r="146" spans="1:7" ht="26" thickTop="1" thickBot="1">
      <c r="B146" s="222">
        <v>234</v>
      </c>
      <c r="C146" s="215" t="s">
        <v>312</v>
      </c>
      <c r="D146" s="216" t="s">
        <v>852</v>
      </c>
      <c r="E146" s="221" t="s">
        <v>544</v>
      </c>
      <c r="F146" s="137">
        <f t="shared" si="22"/>
        <v>234</v>
      </c>
      <c r="G146" s="102"/>
    </row>
    <row r="147" spans="1:7" ht="26" thickTop="1" thickBot="1">
      <c r="B147" s="222">
        <v>235</v>
      </c>
      <c r="C147" s="215" t="s">
        <v>315</v>
      </c>
      <c r="D147" s="218" t="s">
        <v>853</v>
      </c>
      <c r="E147" s="221" t="s">
        <v>544</v>
      </c>
      <c r="F147" s="137">
        <f t="shared" si="22"/>
        <v>235</v>
      </c>
      <c r="G147" s="102"/>
    </row>
    <row r="148" spans="1:7" ht="26" thickTop="1" thickBot="1">
      <c r="B148" s="222">
        <v>236</v>
      </c>
      <c r="C148" s="215" t="s">
        <v>340</v>
      </c>
      <c r="D148" s="216" t="s">
        <v>854</v>
      </c>
      <c r="E148" s="221" t="s">
        <v>544</v>
      </c>
      <c r="F148" s="137">
        <f t="shared" si="22"/>
        <v>236</v>
      </c>
      <c r="G148" s="102"/>
    </row>
    <row r="149" spans="1:7" ht="26" thickTop="1" thickBot="1">
      <c r="A149" s="137"/>
      <c r="B149" s="226">
        <v>237</v>
      </c>
      <c r="C149" s="219" t="s">
        <v>344</v>
      </c>
      <c r="D149" s="220" t="s">
        <v>855</v>
      </c>
      <c r="E149" s="221" t="s">
        <v>544</v>
      </c>
      <c r="F149" s="137">
        <f t="shared" si="22"/>
        <v>237</v>
      </c>
      <c r="G149" s="102"/>
    </row>
    <row r="150" spans="1:7" ht="26" thickTop="1" thickBot="1">
      <c r="A150" s="137">
        <v>24</v>
      </c>
      <c r="B150" s="221">
        <v>241</v>
      </c>
      <c r="C150" s="215" t="s">
        <v>317</v>
      </c>
      <c r="D150" s="218" t="s">
        <v>856</v>
      </c>
      <c r="E150" s="221" t="s">
        <v>389</v>
      </c>
      <c r="F150" s="137">
        <f>A150*10+1</f>
        <v>241</v>
      </c>
      <c r="G150" s="102"/>
    </row>
    <row r="151" spans="1:7" ht="26" thickTop="1" thickBot="1">
      <c r="A151" s="137"/>
      <c r="B151" s="222">
        <v>242</v>
      </c>
      <c r="C151" s="215" t="s">
        <v>194</v>
      </c>
      <c r="D151" s="218" t="s">
        <v>754</v>
      </c>
      <c r="E151" s="221" t="s">
        <v>389</v>
      </c>
      <c r="F151" s="137">
        <f>F150+1</f>
        <v>242</v>
      </c>
      <c r="G151" s="102"/>
    </row>
    <row r="152" spans="1:7" ht="26" thickTop="1" thickBot="1">
      <c r="A152" s="139"/>
      <c r="B152" s="222">
        <v>243</v>
      </c>
      <c r="C152" s="215" t="s">
        <v>314</v>
      </c>
      <c r="D152" s="218" t="s">
        <v>857</v>
      </c>
      <c r="E152" s="221" t="s">
        <v>389</v>
      </c>
      <c r="F152" s="137">
        <f t="shared" ref="F152:F156" si="23">F151+1</f>
        <v>243</v>
      </c>
      <c r="G152" s="102"/>
    </row>
    <row r="153" spans="1:7" ht="26" thickTop="1" thickBot="1">
      <c r="A153" s="139"/>
      <c r="B153" s="222">
        <v>244</v>
      </c>
      <c r="C153" s="215" t="s">
        <v>312</v>
      </c>
      <c r="D153" s="218" t="s">
        <v>858</v>
      </c>
      <c r="E153" s="221" t="s">
        <v>389</v>
      </c>
      <c r="F153" s="137">
        <f t="shared" si="23"/>
        <v>244</v>
      </c>
      <c r="G153" s="102"/>
    </row>
    <row r="154" spans="1:7" ht="26" thickTop="1" thickBot="1">
      <c r="A154" s="139"/>
      <c r="B154" s="222">
        <v>245</v>
      </c>
      <c r="C154" s="215" t="s">
        <v>315</v>
      </c>
      <c r="D154" s="218" t="s">
        <v>859</v>
      </c>
      <c r="E154" s="221" t="s">
        <v>389</v>
      </c>
      <c r="F154" s="137">
        <f t="shared" si="23"/>
        <v>245</v>
      </c>
      <c r="G154" s="102"/>
    </row>
    <row r="155" spans="1:7" ht="26" thickTop="1" thickBot="1">
      <c r="A155" s="139"/>
      <c r="B155" s="222">
        <v>246</v>
      </c>
      <c r="C155" s="215" t="s">
        <v>340</v>
      </c>
      <c r="D155" s="218" t="s">
        <v>860</v>
      </c>
      <c r="E155" s="221" t="s">
        <v>389</v>
      </c>
      <c r="F155" s="137">
        <f t="shared" si="23"/>
        <v>246</v>
      </c>
      <c r="G155" s="102"/>
    </row>
    <row r="156" spans="1:7" ht="26" thickTop="1" thickBot="1">
      <c r="A156" s="139"/>
      <c r="B156" s="226">
        <v>247</v>
      </c>
      <c r="C156" s="219" t="s">
        <v>344</v>
      </c>
      <c r="D156" s="229" t="s">
        <v>861</v>
      </c>
      <c r="E156" s="221" t="s">
        <v>389</v>
      </c>
      <c r="F156" s="137">
        <f t="shared" si="23"/>
        <v>247</v>
      </c>
      <c r="G156" s="102"/>
    </row>
    <row r="157" spans="1:7" ht="25" thickTop="1">
      <c r="A157" s="137">
        <v>25</v>
      </c>
      <c r="B157" s="214">
        <v>251</v>
      </c>
      <c r="C157" s="215" t="s">
        <v>317</v>
      </c>
      <c r="D157" s="216" t="s">
        <v>675</v>
      </c>
      <c r="E157" s="214" t="s">
        <v>862</v>
      </c>
      <c r="F157" s="137">
        <f>A157*10+1</f>
        <v>251</v>
      </c>
      <c r="G157" s="102"/>
    </row>
    <row r="158" spans="1:7">
      <c r="A158" s="139"/>
      <c r="B158" s="222">
        <v>252</v>
      </c>
      <c r="C158" s="215" t="s">
        <v>194</v>
      </c>
      <c r="D158" s="218" t="s">
        <v>863</v>
      </c>
      <c r="E158" s="214" t="s">
        <v>862</v>
      </c>
      <c r="F158" s="137">
        <f>F157+1</f>
        <v>252</v>
      </c>
      <c r="G158" s="102"/>
    </row>
    <row r="159" spans="1:7">
      <c r="A159" s="139"/>
      <c r="B159" s="222">
        <v>253</v>
      </c>
      <c r="C159" s="215" t="s">
        <v>314</v>
      </c>
      <c r="D159" s="218" t="s">
        <v>680</v>
      </c>
      <c r="E159" s="214" t="s">
        <v>862</v>
      </c>
      <c r="F159" s="137">
        <f t="shared" ref="F159:F163" si="24">F158+1</f>
        <v>253</v>
      </c>
      <c r="G159" s="102"/>
    </row>
    <row r="160" spans="1:7">
      <c r="A160" s="139"/>
      <c r="B160" s="222">
        <v>254</v>
      </c>
      <c r="C160" s="215" t="s">
        <v>312</v>
      </c>
      <c r="D160" s="216" t="s">
        <v>864</v>
      </c>
      <c r="E160" s="214" t="s">
        <v>862</v>
      </c>
      <c r="F160" s="137">
        <f t="shared" si="24"/>
        <v>254</v>
      </c>
      <c r="G160" s="102"/>
    </row>
    <row r="161" spans="1:7">
      <c r="A161" s="139"/>
      <c r="B161" s="222">
        <v>255</v>
      </c>
      <c r="C161" s="215" t="s">
        <v>315</v>
      </c>
      <c r="D161" s="216" t="s">
        <v>677</v>
      </c>
      <c r="E161" s="214" t="s">
        <v>862</v>
      </c>
      <c r="F161" s="137">
        <f t="shared" si="24"/>
        <v>255</v>
      </c>
      <c r="G161" s="102"/>
    </row>
    <row r="162" spans="1:7">
      <c r="A162" s="139"/>
      <c r="B162" s="222">
        <v>256</v>
      </c>
      <c r="C162" s="215" t="s">
        <v>340</v>
      </c>
      <c r="D162" s="218" t="s">
        <v>679</v>
      </c>
      <c r="E162" s="214" t="s">
        <v>862</v>
      </c>
      <c r="F162" s="137">
        <f t="shared" si="24"/>
        <v>256</v>
      </c>
      <c r="G162" s="102"/>
    </row>
    <row r="163" spans="1:7">
      <c r="A163" s="139"/>
      <c r="B163" s="224">
        <v>257</v>
      </c>
      <c r="C163" s="215" t="s">
        <v>344</v>
      </c>
      <c r="D163" s="216" t="s">
        <v>865</v>
      </c>
      <c r="E163" s="214" t="s">
        <v>862</v>
      </c>
      <c r="F163" s="137">
        <f t="shared" si="24"/>
        <v>257</v>
      </c>
      <c r="G163" s="102"/>
    </row>
    <row r="164" spans="1:7">
      <c r="A164" s="139"/>
      <c r="B164" s="139"/>
      <c r="C164" s="139"/>
      <c r="D164" s="139"/>
      <c r="E164" s="139"/>
      <c r="F164" s="102"/>
      <c r="G164" s="102"/>
    </row>
    <row r="165" spans="1:7">
      <c r="A165" s="139"/>
      <c r="B165" s="139"/>
      <c r="C165" s="139"/>
      <c r="D165" s="139"/>
      <c r="E165" s="139"/>
      <c r="F165" s="102"/>
      <c r="G165" s="102"/>
    </row>
    <row r="166" spans="1:7">
      <c r="A166" s="139"/>
      <c r="B166" s="139"/>
      <c r="C166" s="139"/>
      <c r="D166" s="139"/>
      <c r="E166" s="139"/>
      <c r="F166" s="102"/>
      <c r="G166" s="102"/>
    </row>
    <row r="167" spans="1:7">
      <c r="A167" s="139"/>
      <c r="B167" s="139"/>
      <c r="C167" s="139"/>
      <c r="D167" s="139"/>
      <c r="E167" s="139"/>
      <c r="F167" s="102"/>
      <c r="G167" s="102"/>
    </row>
    <row r="168" spans="1:7">
      <c r="A168" s="139"/>
      <c r="B168" s="139"/>
      <c r="C168" s="139"/>
      <c r="D168" s="139"/>
      <c r="E168" s="139"/>
      <c r="F168" s="102"/>
      <c r="G168" s="102"/>
    </row>
    <row r="169" spans="1:7">
      <c r="A169" s="139"/>
      <c r="B169" s="139"/>
      <c r="C169" s="139"/>
      <c r="D169" s="139"/>
      <c r="E169" s="139"/>
      <c r="F169" s="102"/>
      <c r="G169" s="102"/>
    </row>
    <row r="170" spans="1:7">
      <c r="A170" s="139"/>
      <c r="B170" s="139"/>
      <c r="C170" s="139"/>
      <c r="D170" s="139"/>
      <c r="E170" s="139"/>
      <c r="F170" s="102"/>
      <c r="G170" s="102"/>
    </row>
    <row r="171" spans="1:7">
      <c r="A171" s="139"/>
      <c r="B171" s="139"/>
      <c r="C171" s="139"/>
      <c r="D171" s="139"/>
      <c r="E171" s="139"/>
      <c r="F171" s="102"/>
      <c r="G171" s="102"/>
    </row>
    <row r="172" spans="1:7">
      <c r="A172" s="139"/>
      <c r="B172" s="139"/>
      <c r="C172" s="139"/>
      <c r="D172" s="139"/>
      <c r="E172" s="139"/>
      <c r="F172" s="102"/>
      <c r="G172" s="102"/>
    </row>
    <row r="173" spans="1:7">
      <c r="A173" s="139"/>
      <c r="B173" s="139"/>
      <c r="C173" s="139"/>
      <c r="D173" s="139"/>
      <c r="E173" s="139"/>
      <c r="F173" s="102"/>
      <c r="G173" s="102"/>
    </row>
    <row r="174" spans="1:7">
      <c r="A174" s="139"/>
      <c r="B174" s="139"/>
      <c r="C174" s="139"/>
      <c r="D174" s="139"/>
      <c r="E174" s="139"/>
      <c r="F174" s="102"/>
      <c r="G174" s="102"/>
    </row>
    <row r="175" spans="1:7">
      <c r="A175" s="139"/>
      <c r="B175" s="139"/>
      <c r="C175" s="139"/>
      <c r="D175" s="139"/>
      <c r="E175" s="139"/>
      <c r="F175" s="102"/>
      <c r="G175" s="102"/>
    </row>
    <row r="176" spans="1:7">
      <c r="A176" s="139"/>
      <c r="B176" s="139"/>
      <c r="C176" s="139"/>
      <c r="D176" s="139"/>
      <c r="E176" s="139"/>
      <c r="F176" s="102"/>
      <c r="G176" s="102"/>
    </row>
    <row r="177" spans="1:7">
      <c r="A177" s="139"/>
      <c r="B177" s="139"/>
      <c r="C177" s="139"/>
      <c r="D177" s="139"/>
      <c r="E177" s="139"/>
      <c r="F177" s="102"/>
      <c r="G177" s="102"/>
    </row>
    <row r="178" spans="1:7">
      <c r="A178" s="139"/>
      <c r="B178" s="139"/>
      <c r="C178" s="139"/>
      <c r="D178" s="139"/>
      <c r="E178" s="139"/>
      <c r="F178" s="102"/>
      <c r="G178" s="102"/>
    </row>
    <row r="179" spans="1:7">
      <c r="A179" s="139"/>
      <c r="B179" s="139"/>
      <c r="C179" s="139"/>
      <c r="D179" s="139"/>
      <c r="E179" s="139"/>
      <c r="F179" s="102"/>
      <c r="G179" s="102"/>
    </row>
    <row r="180" spans="1:7">
      <c r="A180" s="139"/>
      <c r="B180" s="139"/>
      <c r="C180" s="139"/>
      <c r="D180" s="139"/>
      <c r="E180" s="139"/>
      <c r="F180" s="102"/>
      <c r="G180" s="102"/>
    </row>
    <row r="181" spans="1:7">
      <c r="A181" s="139"/>
      <c r="B181" s="139"/>
      <c r="C181" s="139"/>
      <c r="D181" s="139"/>
      <c r="E181" s="139"/>
      <c r="F181" s="102"/>
      <c r="G181" s="102"/>
    </row>
    <row r="182" spans="1:7">
      <c r="A182" s="139"/>
      <c r="B182" s="139"/>
      <c r="C182" s="139"/>
      <c r="D182" s="139"/>
      <c r="E182" s="139"/>
      <c r="F182" s="102"/>
      <c r="G182" s="102"/>
    </row>
    <row r="183" spans="1:7">
      <c r="A183" s="139"/>
      <c r="B183" s="139"/>
      <c r="C183" s="139"/>
      <c r="D183" s="139"/>
      <c r="E183" s="139"/>
      <c r="F183" s="102"/>
      <c r="G183" s="102"/>
    </row>
    <row r="184" spans="1:7">
      <c r="A184" s="139"/>
      <c r="B184" s="139"/>
      <c r="C184" s="139"/>
      <c r="D184" s="139"/>
      <c r="E184" s="139"/>
      <c r="F184" s="102"/>
      <c r="G184" s="102"/>
    </row>
    <row r="185" spans="1:7">
      <c r="A185" s="139"/>
      <c r="B185" s="139"/>
      <c r="C185" s="139"/>
      <c r="D185" s="139"/>
      <c r="E185" s="139"/>
      <c r="F185" s="102"/>
      <c r="G185" s="102"/>
    </row>
    <row r="186" spans="1:7">
      <c r="A186" s="139"/>
      <c r="B186" s="139"/>
      <c r="C186" s="139"/>
      <c r="D186" s="139"/>
      <c r="E186" s="139"/>
      <c r="F186" s="102"/>
      <c r="G186" s="102"/>
    </row>
    <row r="187" spans="1:7">
      <c r="A187" s="139"/>
      <c r="B187" s="139"/>
      <c r="C187" s="139"/>
      <c r="D187" s="139"/>
      <c r="E187" s="139"/>
      <c r="F187" s="102"/>
      <c r="G187" s="102"/>
    </row>
    <row r="188" spans="1:7">
      <c r="A188" s="139"/>
      <c r="B188" s="139"/>
      <c r="C188" s="139"/>
      <c r="D188" s="139"/>
      <c r="E188" s="139"/>
      <c r="F188" s="102"/>
      <c r="G188" s="102"/>
    </row>
    <row r="189" spans="1:7">
      <c r="A189" s="139"/>
      <c r="B189" s="139"/>
      <c r="C189" s="139"/>
      <c r="D189" s="139"/>
      <c r="E189" s="139"/>
      <c r="F189" s="102"/>
      <c r="G189" s="102"/>
    </row>
    <row r="190" spans="1:7">
      <c r="A190" s="139"/>
      <c r="B190" s="139"/>
      <c r="C190" s="139"/>
      <c r="D190" s="139"/>
      <c r="E190" s="139"/>
      <c r="F190" s="102"/>
      <c r="G190" s="102"/>
    </row>
    <row r="191" spans="1:7">
      <c r="A191" s="139"/>
      <c r="B191" s="139"/>
      <c r="C191" s="139"/>
      <c r="D191" s="139"/>
      <c r="E191" s="139"/>
      <c r="F191" s="102"/>
      <c r="G191" s="102"/>
    </row>
    <row r="192" spans="1:7">
      <c r="A192" s="139"/>
      <c r="B192" s="139"/>
      <c r="C192" s="139"/>
      <c r="D192" s="139"/>
      <c r="E192" s="139"/>
      <c r="F192" s="102"/>
      <c r="G192" s="102"/>
    </row>
    <row r="193" spans="1:7">
      <c r="A193" s="139"/>
      <c r="B193" s="139"/>
      <c r="C193" s="139"/>
      <c r="D193" s="139"/>
      <c r="E193" s="139"/>
      <c r="F193" s="102"/>
      <c r="G193" s="102"/>
    </row>
    <row r="194" spans="1:7">
      <c r="A194" s="139"/>
      <c r="B194" s="139"/>
      <c r="C194" s="139"/>
      <c r="D194" s="139"/>
      <c r="E194" s="139"/>
      <c r="F194" s="102"/>
      <c r="G194" s="102"/>
    </row>
    <row r="195" spans="1:7">
      <c r="A195" s="139"/>
      <c r="B195" s="139"/>
      <c r="C195" s="139"/>
      <c r="D195" s="139"/>
      <c r="E195" s="139"/>
      <c r="F195" s="102"/>
      <c r="G195" s="102"/>
    </row>
    <row r="196" spans="1:7">
      <c r="A196" s="139"/>
      <c r="B196" s="139"/>
      <c r="C196" s="139"/>
      <c r="D196" s="139"/>
      <c r="E196" s="139"/>
      <c r="F196" s="102"/>
      <c r="G196" s="102"/>
    </row>
    <row r="197" spans="1:7">
      <c r="A197" s="139"/>
      <c r="B197" s="139"/>
      <c r="C197" s="139"/>
      <c r="D197" s="139"/>
      <c r="E197" s="139"/>
      <c r="F197" s="102"/>
      <c r="G197" s="102"/>
    </row>
    <row r="198" spans="1:7">
      <c r="A198" s="139"/>
      <c r="B198" s="139"/>
      <c r="C198" s="139"/>
      <c r="D198" s="139"/>
      <c r="E198" s="139"/>
      <c r="F198" s="102"/>
      <c r="G198" s="102"/>
    </row>
    <row r="199" spans="1:7">
      <c r="A199" s="139"/>
      <c r="B199" s="139"/>
      <c r="C199" s="139"/>
      <c r="D199" s="139"/>
      <c r="E199" s="139"/>
      <c r="F199" s="102"/>
      <c r="G199" s="102"/>
    </row>
    <row r="200" spans="1:7">
      <c r="A200" s="139"/>
      <c r="B200" s="139"/>
      <c r="C200" s="139"/>
      <c r="D200" s="139"/>
      <c r="E200" s="139"/>
      <c r="F200" s="102"/>
      <c r="G200" s="102"/>
    </row>
    <row r="201" spans="1:7">
      <c r="A201" s="139"/>
      <c r="B201" s="139"/>
      <c r="C201" s="139"/>
      <c r="D201" s="139"/>
      <c r="E201" s="139"/>
      <c r="F201" s="102"/>
      <c r="G201" s="102"/>
    </row>
    <row r="202" spans="1:7">
      <c r="A202" s="139"/>
      <c r="B202" s="139"/>
      <c r="C202" s="139"/>
      <c r="D202" s="139"/>
      <c r="E202" s="139"/>
      <c r="F202" s="102"/>
      <c r="G202" s="102"/>
    </row>
    <row r="203" spans="1:7">
      <c r="A203" s="139"/>
      <c r="B203" s="139"/>
      <c r="C203" s="139"/>
      <c r="D203" s="139"/>
      <c r="E203" s="139"/>
      <c r="F203" s="102"/>
      <c r="G203" s="102"/>
    </row>
    <row r="204" spans="1:7">
      <c r="A204" s="139"/>
      <c r="B204" s="139"/>
      <c r="C204" s="139"/>
      <c r="D204" s="139"/>
      <c r="E204" s="139"/>
      <c r="F204" s="102"/>
      <c r="G204" s="102"/>
    </row>
    <row r="205" spans="1:7">
      <c r="A205" s="139"/>
      <c r="B205" s="139"/>
      <c r="C205" s="139"/>
      <c r="D205" s="139"/>
      <c r="E205" s="139"/>
      <c r="F205" s="102"/>
      <c r="G205" s="102"/>
    </row>
    <row r="206" spans="1:7">
      <c r="A206" s="139"/>
      <c r="B206" s="139"/>
      <c r="C206" s="139"/>
      <c r="D206" s="139"/>
      <c r="E206" s="139"/>
      <c r="F206" s="102"/>
      <c r="G206" s="102"/>
    </row>
    <row r="207" spans="1:7">
      <c r="A207" s="139"/>
      <c r="B207" s="139"/>
      <c r="C207" s="139"/>
      <c r="D207" s="139"/>
      <c r="E207" s="139"/>
      <c r="F207" s="102"/>
      <c r="G207" s="102"/>
    </row>
    <row r="208" spans="1:7">
      <c r="A208" s="139"/>
      <c r="B208" s="139"/>
      <c r="C208" s="139"/>
      <c r="D208" s="139"/>
      <c r="E208" s="139"/>
      <c r="F208" s="102"/>
      <c r="G208" s="102"/>
    </row>
    <row r="209" spans="1:7">
      <c r="A209" s="139"/>
      <c r="B209" s="139"/>
      <c r="C209" s="139"/>
      <c r="D209" s="139"/>
      <c r="E209" s="139"/>
      <c r="F209" s="102"/>
      <c r="G209" s="102"/>
    </row>
    <row r="210" spans="1:7">
      <c r="A210" s="139"/>
      <c r="B210" s="139"/>
      <c r="C210" s="139"/>
      <c r="D210" s="139"/>
      <c r="E210" s="139"/>
      <c r="F210" s="102"/>
      <c r="G210" s="102"/>
    </row>
    <row r="211" spans="1:7">
      <c r="A211" s="139"/>
      <c r="B211" s="139"/>
      <c r="C211" s="139"/>
      <c r="D211" s="139"/>
      <c r="E211" s="139"/>
      <c r="F211" s="102"/>
      <c r="G211" s="102"/>
    </row>
    <row r="212" spans="1:7">
      <c r="A212" s="139"/>
      <c r="B212" s="139"/>
      <c r="C212" s="139"/>
      <c r="D212" s="139"/>
      <c r="E212" s="139"/>
      <c r="F212" s="102"/>
      <c r="G212" s="102"/>
    </row>
    <row r="213" spans="1:7">
      <c r="A213" s="139"/>
      <c r="B213" s="139"/>
      <c r="C213" s="139"/>
      <c r="D213" s="139"/>
      <c r="E213" s="139"/>
      <c r="F213" s="102"/>
      <c r="G213" s="102"/>
    </row>
    <row r="214" spans="1:7">
      <c r="A214" s="139"/>
      <c r="B214" s="139"/>
      <c r="C214" s="139"/>
      <c r="D214" s="139"/>
      <c r="E214" s="139"/>
      <c r="F214" s="102"/>
      <c r="G214" s="102"/>
    </row>
    <row r="215" spans="1:7">
      <c r="A215" s="139"/>
      <c r="B215" s="139"/>
      <c r="C215" s="139"/>
      <c r="D215" s="139"/>
      <c r="E215" s="139"/>
      <c r="F215" s="102"/>
      <c r="G215" s="102"/>
    </row>
    <row r="216" spans="1:7">
      <c r="A216" s="139"/>
      <c r="B216" s="139"/>
      <c r="C216" s="139"/>
      <c r="D216" s="139"/>
      <c r="E216" s="139"/>
      <c r="F216" s="102"/>
      <c r="G216" s="102"/>
    </row>
    <row r="217" spans="1:7">
      <c r="A217" s="139"/>
      <c r="B217" s="139"/>
      <c r="C217" s="139"/>
      <c r="D217" s="139"/>
      <c r="E217" s="139"/>
      <c r="F217" s="102"/>
      <c r="G217" s="102"/>
    </row>
    <row r="218" spans="1:7">
      <c r="A218" s="139"/>
      <c r="B218" s="139"/>
      <c r="C218" s="139"/>
      <c r="D218" s="139"/>
      <c r="E218" s="139"/>
      <c r="F218" s="102"/>
      <c r="G218" s="102"/>
    </row>
    <row r="219" spans="1:7">
      <c r="A219" s="139"/>
      <c r="B219" s="139"/>
      <c r="C219" s="139"/>
      <c r="D219" s="139"/>
      <c r="E219" s="139"/>
      <c r="F219" s="102"/>
      <c r="G219" s="102"/>
    </row>
    <row r="220" spans="1:7">
      <c r="A220" s="139"/>
      <c r="B220" s="139"/>
      <c r="C220" s="139"/>
      <c r="D220" s="139"/>
      <c r="E220" s="139"/>
      <c r="F220" s="102"/>
      <c r="G220" s="102"/>
    </row>
    <row r="221" spans="1:7">
      <c r="A221" s="139"/>
      <c r="B221" s="139"/>
      <c r="C221" s="139"/>
      <c r="D221" s="139"/>
      <c r="E221" s="139"/>
      <c r="F221" s="102"/>
      <c r="G221" s="102"/>
    </row>
    <row r="222" spans="1:7">
      <c r="A222" s="139"/>
      <c r="B222" s="139"/>
      <c r="C222" s="139"/>
      <c r="D222" s="139"/>
      <c r="E222" s="139"/>
      <c r="F222" s="102"/>
      <c r="G222" s="102"/>
    </row>
    <row r="223" spans="1:7">
      <c r="A223" s="139"/>
      <c r="B223" s="139"/>
      <c r="C223" s="139"/>
      <c r="D223" s="139"/>
      <c r="E223" s="139"/>
      <c r="F223" s="102"/>
      <c r="G223" s="102"/>
    </row>
    <row r="224" spans="1:7">
      <c r="A224" s="139"/>
      <c r="B224" s="139"/>
      <c r="C224" s="139"/>
      <c r="D224" s="139"/>
      <c r="E224" s="139"/>
      <c r="F224" s="102"/>
      <c r="G224" s="102"/>
    </row>
    <row r="225" spans="1:7">
      <c r="A225" s="139"/>
      <c r="B225" s="139"/>
      <c r="C225" s="139"/>
      <c r="D225" s="139"/>
      <c r="E225" s="139"/>
      <c r="F225" s="102"/>
      <c r="G225" s="102"/>
    </row>
    <row r="226" spans="1:7">
      <c r="A226" s="139"/>
      <c r="B226" s="139"/>
      <c r="C226" s="139"/>
      <c r="D226" s="139"/>
      <c r="E226" s="139"/>
      <c r="F226" s="102"/>
      <c r="G226" s="102"/>
    </row>
    <row r="227" spans="1:7">
      <c r="A227" s="139"/>
      <c r="B227" s="139"/>
      <c r="C227" s="139"/>
      <c r="D227" s="139"/>
      <c r="E227" s="139"/>
      <c r="F227" s="102"/>
      <c r="G227" s="102"/>
    </row>
    <row r="228" spans="1:7">
      <c r="A228" s="139"/>
      <c r="B228" s="139"/>
      <c r="C228" s="139"/>
      <c r="D228" s="139"/>
      <c r="E228" s="139"/>
      <c r="F228" s="102"/>
      <c r="G228" s="102"/>
    </row>
    <row r="229" spans="1:7">
      <c r="A229" s="139"/>
      <c r="B229" s="139"/>
      <c r="C229" s="139"/>
      <c r="D229" s="139"/>
      <c r="E229" s="139"/>
      <c r="F229" s="102"/>
      <c r="G229" s="102"/>
    </row>
    <row r="230" spans="1:7">
      <c r="A230" s="139"/>
      <c r="B230" s="139"/>
      <c r="C230" s="139"/>
      <c r="D230" s="139"/>
      <c r="E230" s="139"/>
      <c r="F230" s="102"/>
      <c r="G230" s="102"/>
    </row>
    <row r="231" spans="1:7">
      <c r="A231" s="139"/>
      <c r="B231" s="139"/>
      <c r="C231" s="139"/>
      <c r="D231" s="139"/>
      <c r="E231" s="139"/>
      <c r="F231" s="102"/>
      <c r="G231" s="102"/>
    </row>
    <row r="232" spans="1:7">
      <c r="A232" s="139"/>
      <c r="B232" s="139"/>
      <c r="C232" s="139"/>
      <c r="D232" s="139"/>
      <c r="E232" s="139"/>
      <c r="F232" s="102"/>
      <c r="G232" s="102"/>
    </row>
    <row r="233" spans="1:7">
      <c r="A233" s="139"/>
      <c r="B233" s="139"/>
      <c r="C233" s="139"/>
      <c r="D233" s="139"/>
      <c r="E233" s="139"/>
      <c r="F233" s="102"/>
      <c r="G233" s="102"/>
    </row>
    <row r="234" spans="1:7">
      <c r="A234" s="139"/>
      <c r="B234" s="139"/>
      <c r="C234" s="139"/>
      <c r="D234" s="139"/>
      <c r="E234" s="139"/>
      <c r="F234" s="102"/>
      <c r="G234" s="102"/>
    </row>
    <row r="235" spans="1:7">
      <c r="A235" s="139"/>
      <c r="B235" s="139"/>
      <c r="C235" s="139"/>
      <c r="D235" s="139"/>
      <c r="E235" s="139"/>
      <c r="F235" s="102"/>
      <c r="G235" s="102"/>
    </row>
    <row r="236" spans="1:7">
      <c r="A236" s="139"/>
      <c r="B236" s="139"/>
      <c r="C236" s="139"/>
      <c r="D236" s="139"/>
      <c r="E236" s="139"/>
      <c r="F236" s="102"/>
      <c r="G236" s="102"/>
    </row>
    <row r="237" spans="1:7">
      <c r="A237" s="139"/>
      <c r="B237" s="139"/>
      <c r="C237" s="139"/>
      <c r="D237" s="139"/>
      <c r="E237" s="139"/>
      <c r="F237" s="102"/>
      <c r="G237" s="102"/>
    </row>
    <row r="238" spans="1:7">
      <c r="A238" s="139"/>
      <c r="B238" s="139"/>
      <c r="C238" s="139"/>
      <c r="D238" s="139"/>
      <c r="E238" s="139"/>
      <c r="F238" s="102"/>
      <c r="G238" s="102"/>
    </row>
    <row r="239" spans="1:7">
      <c r="A239" s="139"/>
      <c r="B239" s="139"/>
      <c r="C239" s="139"/>
      <c r="D239" s="139"/>
      <c r="E239" s="139"/>
      <c r="F239" s="102"/>
      <c r="G239" s="102"/>
    </row>
    <row r="240" spans="1:7">
      <c r="A240" s="139"/>
      <c r="B240" s="139"/>
      <c r="C240" s="139"/>
      <c r="D240" s="139"/>
      <c r="E240" s="139"/>
      <c r="F240" s="102"/>
      <c r="G240" s="102"/>
    </row>
  </sheetData>
  <phoneticPr fontId="1"/>
  <conditionalFormatting sqref="D27">
    <cfRule type="duplicateValues" dxfId="36" priority="22"/>
  </conditionalFormatting>
  <conditionalFormatting sqref="D28">
    <cfRule type="duplicateValues" dxfId="35" priority="18"/>
  </conditionalFormatting>
  <conditionalFormatting sqref="D30">
    <cfRule type="duplicateValues" dxfId="34" priority="21"/>
  </conditionalFormatting>
  <conditionalFormatting sqref="D31">
    <cfRule type="duplicateValues" dxfId="33" priority="17"/>
    <cfRule type="duplicateValues" dxfId="32" priority="20"/>
  </conditionalFormatting>
  <conditionalFormatting sqref="D34">
    <cfRule type="duplicateValues" dxfId="31" priority="19"/>
  </conditionalFormatting>
  <conditionalFormatting sqref="D104">
    <cfRule type="duplicateValues" dxfId="30" priority="6"/>
  </conditionalFormatting>
  <conditionalFormatting sqref="D105">
    <cfRule type="duplicateValues" dxfId="29" priority="3"/>
    <cfRule type="duplicateValues" dxfId="28" priority="5"/>
  </conditionalFormatting>
  <conditionalFormatting sqref="D106">
    <cfRule type="duplicateValues" dxfId="27" priority="1"/>
    <cfRule type="duplicateValues" dxfId="26" priority="2"/>
  </conditionalFormatting>
  <conditionalFormatting sqref="D107">
    <cfRule type="duplicateValues" dxfId="25" priority="8"/>
  </conditionalFormatting>
  <conditionalFormatting sqref="D108">
    <cfRule type="duplicateValues" dxfId="24" priority="4"/>
    <cfRule type="duplicateValues" dxfId="23" priority="7"/>
  </conditionalFormatting>
  <conditionalFormatting sqref="D109">
    <cfRule type="duplicateValues" dxfId="22" priority="12"/>
    <cfRule type="duplicateValues" dxfId="21" priority="14"/>
  </conditionalFormatting>
  <conditionalFormatting sqref="D110">
    <cfRule type="duplicateValues" dxfId="20" priority="9"/>
    <cfRule type="duplicateValues" dxfId="19" priority="11"/>
  </conditionalFormatting>
  <conditionalFormatting sqref="D111">
    <cfRule type="duplicateValues" dxfId="18" priority="16"/>
  </conditionalFormatting>
  <conditionalFormatting sqref="D112">
    <cfRule type="duplicateValues" dxfId="17" priority="13"/>
    <cfRule type="duplicateValues" dxfId="16" priority="15"/>
  </conditionalFormatting>
  <conditionalFormatting sqref="D113">
    <cfRule type="duplicateValues" dxfId="15" priority="1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7D08-22E5-4E90-954A-0F2ECB09DF0D}">
  <sheetPr>
    <tabColor rgb="FF7030A0"/>
    <pageSetUpPr fitToPage="1"/>
  </sheetPr>
  <dimension ref="C1:P36"/>
  <sheetViews>
    <sheetView topLeftCell="A6" zoomScale="54" zoomScaleNormal="100" workbookViewId="0">
      <selection activeCell="B1" sqref="B1:E163"/>
    </sheetView>
  </sheetViews>
  <sheetFormatPr baseColWidth="10" defaultColWidth="8.83203125" defaultRowHeight="18"/>
  <sheetData>
    <row r="1" spans="3:16">
      <c r="C1" s="232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</row>
    <row r="2" spans="3:16">
      <c r="C2" s="235"/>
      <c r="D2" t="s">
        <v>866</v>
      </c>
      <c r="P2" s="236"/>
    </row>
    <row r="3" spans="3:16">
      <c r="C3" s="237"/>
      <c r="P3" s="236"/>
    </row>
    <row r="4" spans="3:16">
      <c r="C4" s="237"/>
      <c r="P4" s="236"/>
    </row>
    <row r="5" spans="3:16">
      <c r="C5" s="237"/>
      <c r="D5" t="s">
        <v>867</v>
      </c>
      <c r="E5" t="s">
        <v>868</v>
      </c>
      <c r="P5" s="236"/>
    </row>
    <row r="6" spans="3:16">
      <c r="C6" s="237"/>
      <c r="E6" s="238" t="s">
        <v>869</v>
      </c>
      <c r="F6" s="239"/>
      <c r="G6" s="239"/>
      <c r="H6" s="239"/>
      <c r="P6" s="236"/>
    </row>
    <row r="7" spans="3:16">
      <c r="C7" s="237"/>
      <c r="P7" s="236"/>
    </row>
    <row r="8" spans="3:16">
      <c r="C8" s="237"/>
      <c r="E8" t="s">
        <v>870</v>
      </c>
      <c r="P8" s="236"/>
    </row>
    <row r="9" spans="3:16">
      <c r="C9" s="237"/>
      <c r="E9" t="s">
        <v>871</v>
      </c>
      <c r="J9" t="s">
        <v>872</v>
      </c>
      <c r="P9" s="236"/>
    </row>
    <row r="10" spans="3:16">
      <c r="C10" s="237"/>
      <c r="E10" t="s">
        <v>873</v>
      </c>
      <c r="P10" s="236"/>
    </row>
    <row r="11" spans="3:16">
      <c r="C11" s="237"/>
      <c r="P11" s="236"/>
    </row>
    <row r="12" spans="3:16">
      <c r="C12" s="237"/>
      <c r="E12" t="s">
        <v>874</v>
      </c>
      <c r="P12" s="236"/>
    </row>
    <row r="13" spans="3:16">
      <c r="C13" s="237"/>
      <c r="E13" t="s">
        <v>875</v>
      </c>
      <c r="P13" s="236"/>
    </row>
    <row r="14" spans="3:16">
      <c r="C14" s="237"/>
      <c r="P14" s="236"/>
    </row>
    <row r="15" spans="3:16">
      <c r="C15" s="237"/>
      <c r="D15" t="s">
        <v>876</v>
      </c>
      <c r="P15" s="236"/>
    </row>
    <row r="16" spans="3:16" ht="19" thickBot="1">
      <c r="C16" s="240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2"/>
    </row>
    <row r="18" spans="4:10">
      <c r="D18" t="s">
        <v>877</v>
      </c>
    </row>
    <row r="20" spans="4:10">
      <c r="D20" t="s">
        <v>878</v>
      </c>
    </row>
    <row r="21" spans="4:10">
      <c r="D21" t="s">
        <v>879</v>
      </c>
    </row>
    <row r="23" spans="4:10">
      <c r="D23" t="s">
        <v>880</v>
      </c>
    </row>
    <row r="24" spans="4:10">
      <c r="D24" t="s">
        <v>881</v>
      </c>
    </row>
    <row r="25" spans="4:10">
      <c r="D25" t="s">
        <v>882</v>
      </c>
      <c r="J25" t="s">
        <v>883</v>
      </c>
    </row>
    <row r="26" spans="4:10">
      <c r="J26" t="s">
        <v>884</v>
      </c>
    </row>
    <row r="29" spans="4:10">
      <c r="G29" t="s">
        <v>885</v>
      </c>
    </row>
    <row r="33" spans="4:4">
      <c r="D33" t="s">
        <v>886</v>
      </c>
    </row>
    <row r="34" spans="4:4">
      <c r="D34" t="s">
        <v>887</v>
      </c>
    </row>
    <row r="35" spans="4:4">
      <c r="D35" t="s">
        <v>888</v>
      </c>
    </row>
    <row r="36" spans="4:4">
      <c r="D36" t="s">
        <v>889</v>
      </c>
    </row>
  </sheetData>
  <phoneticPr fontId="1"/>
  <pageMargins left="0.25" right="0.25" top="0.75" bottom="0.75" header="0.3" footer="0.3"/>
  <pageSetup paperSize="9" scale="81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5DD-8907-43DB-B6B9-651A3D486C90}">
  <sheetPr>
    <tabColor rgb="FFFF0000"/>
  </sheetPr>
  <dimension ref="B1:V29"/>
  <sheetViews>
    <sheetView zoomScale="53" workbookViewId="0">
      <selection activeCell="B1" sqref="B1:E163"/>
    </sheetView>
  </sheetViews>
  <sheetFormatPr baseColWidth="10" defaultColWidth="8.83203125" defaultRowHeight="18"/>
  <cols>
    <col min="3" max="3" width="13.1640625" customWidth="1"/>
    <col min="7" max="7" width="13.1640625" customWidth="1"/>
    <col min="11" max="11" width="18.1640625" customWidth="1"/>
    <col min="12" max="13" width="7" customWidth="1"/>
    <col min="14" max="14" width="16.1640625" customWidth="1"/>
    <col min="19" max="19" width="12.33203125" customWidth="1"/>
    <col min="20" max="21" width="5.6640625" customWidth="1"/>
    <col min="22" max="22" width="17.6640625" customWidth="1"/>
  </cols>
  <sheetData>
    <row r="1" spans="2:22">
      <c r="T1" t="s">
        <v>327</v>
      </c>
      <c r="U1" t="s">
        <v>515</v>
      </c>
    </row>
    <row r="2" spans="2:22" ht="24">
      <c r="C2" s="243" t="s">
        <v>696</v>
      </c>
      <c r="D2" s="200"/>
      <c r="E2" s="200"/>
      <c r="F2" s="200"/>
      <c r="L2" s="120" t="s">
        <v>516</v>
      </c>
      <c r="M2" s="120" t="s">
        <v>517</v>
      </c>
      <c r="P2" s="155" t="s">
        <v>518</v>
      </c>
      <c r="Q2" s="155" t="s">
        <v>519</v>
      </c>
    </row>
    <row r="3" spans="2:22" ht="24">
      <c r="B3" s="244" t="str">
        <f>K3</f>
        <v>栃木</v>
      </c>
      <c r="C3" s="244"/>
      <c r="D3" s="213">
        <f>COUNTIF(D4:D6,"〇")</f>
        <v>0</v>
      </c>
      <c r="E3" s="213"/>
      <c r="F3" s="213">
        <f>COUNTIF(F4:F6,"〇")</f>
        <v>0</v>
      </c>
      <c r="G3" s="244" t="str">
        <f>K6</f>
        <v>群馬</v>
      </c>
      <c r="H3" s="244"/>
      <c r="K3" s="434" t="str">
        <f>VLOOKUP(L3,'マスター (4)'!$G$3:$H$18,2,FALSE)</f>
        <v>栃木</v>
      </c>
      <c r="L3" s="435">
        <v>5</v>
      </c>
      <c r="M3" s="153">
        <v>52</v>
      </c>
      <c r="N3" s="154" t="str">
        <f>VLOOKUP(M3,'マスター (4)'!$B$3:$D$115,3,FALSE)</f>
        <v>岸上　侑未</v>
      </c>
      <c r="O3" s="154" t="str">
        <f>VLOOKUP(M3,'マスター (4)'!$B$3:$D$115,2,FALSE)</f>
        <v>副将</v>
      </c>
      <c r="P3" s="155" t="str">
        <f>IF(COUNTIF($M$3:$M$26,M3)&gt;1,"重複","")</f>
        <v>重複</v>
      </c>
      <c r="Q3" s="155" t="str">
        <f>IF(M3&lt;L3*10,"エラー",IF(M3&gt;L3*10+5,"エラー",""))</f>
        <v/>
      </c>
      <c r="S3" s="155" t="str">
        <f>N3</f>
        <v>岸上　侑未</v>
      </c>
      <c r="T3" s="120"/>
      <c r="U3" s="120"/>
      <c r="V3" s="155" t="str">
        <f>N6</f>
        <v>神宮　明理</v>
      </c>
    </row>
    <row r="4" spans="2:22">
      <c r="B4" s="155" t="str">
        <f>O3</f>
        <v>副将</v>
      </c>
      <c r="C4" s="155" t="str">
        <f>N3</f>
        <v>岸上　侑未</v>
      </c>
      <c r="D4" s="199" t="str">
        <f>IF(T3&gt;0,"〇",(IF(U3&gt;0,"×","")))</f>
        <v/>
      </c>
      <c r="E4" s="199">
        <f>T3+U3</f>
        <v>0</v>
      </c>
      <c r="F4" s="199" t="str">
        <f>IF(U3&gt;0,"〇",(IF(T3&gt;0,"×","")))</f>
        <v/>
      </c>
      <c r="G4" s="155" t="str">
        <f>N6</f>
        <v>神宮　明理</v>
      </c>
      <c r="H4" s="155" t="str">
        <f>O6</f>
        <v>主将</v>
      </c>
      <c r="K4" s="434"/>
      <c r="L4" s="435"/>
      <c r="M4" s="153">
        <v>53</v>
      </c>
      <c r="N4" s="154" t="str">
        <f>VLOOKUP(M4,'マスター (4)'!$B$3:$D$115,3,FALSE)</f>
        <v>髙橋　結花</v>
      </c>
      <c r="O4" s="154" t="str">
        <f>VLOOKUP(M4,'マスター (4)'!$B$3:$D$115,2,FALSE)</f>
        <v>三将</v>
      </c>
      <c r="P4" s="155" t="str">
        <f t="shared" ref="P4:P26" si="0">IF(COUNTIF($M$3:$M$26,M4)&gt;1,"重複","")</f>
        <v>重複</v>
      </c>
      <c r="Q4" s="155" t="str">
        <f>IF(M4&lt;L3*10,"エラー",IF(M4&gt;L3*10+5,"エラー",""))</f>
        <v/>
      </c>
      <c r="S4" s="155" t="str">
        <f>N4</f>
        <v>髙橋　結花</v>
      </c>
      <c r="T4" s="120"/>
      <c r="U4" s="120"/>
      <c r="V4" s="155" t="str">
        <f>N7</f>
        <v>木暮　陸斗</v>
      </c>
    </row>
    <row r="5" spans="2:22">
      <c r="B5" s="155" t="str">
        <f t="shared" ref="B5:B6" si="1">O4</f>
        <v>三将</v>
      </c>
      <c r="C5" s="155" t="str">
        <f t="shared" ref="C5:C6" si="2">N4</f>
        <v>髙橋　結花</v>
      </c>
      <c r="D5" s="199" t="str">
        <f t="shared" ref="D5:D6" si="3">IF(T4&gt;0,"〇",(IF(U4&gt;0,"×","")))</f>
        <v/>
      </c>
      <c r="E5" s="199">
        <f t="shared" ref="E5:E6" si="4">T4+U4</f>
        <v>0</v>
      </c>
      <c r="F5" s="199" t="str">
        <f t="shared" ref="F5:F6" si="5">IF(U4&gt;0,"〇",(IF(T4&gt;0,"×","")))</f>
        <v/>
      </c>
      <c r="G5" s="155" t="str">
        <f t="shared" ref="G5:H6" si="6">N7</f>
        <v>木暮　陸斗</v>
      </c>
      <c r="H5" s="155" t="str">
        <f t="shared" si="6"/>
        <v>副将</v>
      </c>
      <c r="K5" s="434"/>
      <c r="L5" s="435"/>
      <c r="M5" s="153">
        <v>54</v>
      </c>
      <c r="N5" s="154" t="str">
        <f>VLOOKUP(M5,'マスター (4)'!$B$3:$D$115,3,FALSE)</f>
        <v>福地　柚南</v>
      </c>
      <c r="O5" s="154" t="str">
        <f>VLOOKUP(M5,'マスター (4)'!$B$3:$D$115,2,FALSE)</f>
        <v>四将</v>
      </c>
      <c r="P5" s="155" t="str">
        <f t="shared" si="0"/>
        <v/>
      </c>
      <c r="Q5" s="155" t="str">
        <f>IF(M5&lt;L3*10,"エラー1",IF(M5&gt;L3*10+5,"エラー2",""))</f>
        <v/>
      </c>
      <c r="S5" s="155" t="str">
        <f>N5</f>
        <v>福地　柚南</v>
      </c>
      <c r="T5" s="120"/>
      <c r="U5" s="120"/>
      <c r="V5" s="155" t="str">
        <f>N8</f>
        <v>猪熊　咲来</v>
      </c>
    </row>
    <row r="6" spans="2:22">
      <c r="B6" s="155" t="str">
        <f t="shared" si="1"/>
        <v>四将</v>
      </c>
      <c r="C6" s="155" t="str">
        <f t="shared" si="2"/>
        <v>福地　柚南</v>
      </c>
      <c r="D6" s="199" t="str">
        <f t="shared" si="3"/>
        <v/>
      </c>
      <c r="E6" s="199">
        <f t="shared" si="4"/>
        <v>0</v>
      </c>
      <c r="F6" s="199" t="str">
        <f t="shared" si="5"/>
        <v/>
      </c>
      <c r="G6" s="155" t="str">
        <f t="shared" si="6"/>
        <v>猪熊　咲来</v>
      </c>
      <c r="H6" s="155" t="str">
        <f t="shared" si="6"/>
        <v>三将</v>
      </c>
      <c r="K6" s="434" t="str">
        <f>VLOOKUP(L6,'マスター (4)'!$G$3:$H$18,2,FALSE)</f>
        <v>群馬</v>
      </c>
      <c r="L6" s="435">
        <v>6</v>
      </c>
      <c r="M6" s="153">
        <v>61</v>
      </c>
      <c r="N6" s="155" t="str">
        <f>VLOOKUP(M6,'マスター (4)'!$B$3:$D$115,3,FALSE)</f>
        <v>神宮　明理</v>
      </c>
      <c r="O6" s="155" t="str">
        <f>VLOOKUP(M6,'マスター (4)'!$B$3:$D$115,2,FALSE)</f>
        <v>主将</v>
      </c>
      <c r="P6" s="155" t="str">
        <f t="shared" si="0"/>
        <v/>
      </c>
      <c r="Q6" s="155" t="str">
        <f t="shared" ref="Q6:Q24" si="7">IF(M6&lt;L6*10,"エラー",IF(M6&gt;L6*10+5,"エラー",""))</f>
        <v/>
      </c>
    </row>
    <row r="7" spans="2:22">
      <c r="D7" s="200"/>
      <c r="E7" s="200"/>
      <c r="F7" s="200"/>
      <c r="K7" s="434"/>
      <c r="L7" s="435"/>
      <c r="M7" s="153">
        <v>62</v>
      </c>
      <c r="N7" s="155" t="str">
        <f>VLOOKUP(M7,'マスター (4)'!$B$3:$D$115,3,FALSE)</f>
        <v>木暮　陸斗</v>
      </c>
      <c r="O7" s="155" t="str">
        <f>VLOOKUP(M7,'マスター (4)'!$B$3:$D$115,2,FALSE)</f>
        <v>副将</v>
      </c>
      <c r="P7" s="155" t="str">
        <f t="shared" si="0"/>
        <v/>
      </c>
      <c r="Q7" s="155" t="str">
        <f>IF(M7&lt;L6*10,"エラー",IF(M7&gt;L6*10+5,"エラー",""))</f>
        <v/>
      </c>
    </row>
    <row r="8" spans="2:22">
      <c r="D8" s="200"/>
      <c r="E8" s="200"/>
      <c r="F8" s="200"/>
      <c r="K8" s="434"/>
      <c r="L8" s="435"/>
      <c r="M8" s="153">
        <v>63</v>
      </c>
      <c r="N8" s="155" t="str">
        <f>VLOOKUP(M8,'マスター (4)'!$B$3:$D$115,3,FALSE)</f>
        <v>猪熊　咲来</v>
      </c>
      <c r="O8" s="155" t="str">
        <f>VLOOKUP(M8,'マスター (4)'!$B$3:$D$115,2,FALSE)</f>
        <v>三将</v>
      </c>
      <c r="P8" s="155" t="str">
        <f t="shared" si="0"/>
        <v/>
      </c>
      <c r="Q8" s="155" t="str">
        <f>IF(M8&lt;L6*10,"エラー",IF(M8&gt;L6*10+5,"エラー",""))</f>
        <v/>
      </c>
    </row>
    <row r="9" spans="2:22" ht="24">
      <c r="B9" s="244" t="str">
        <f>K9</f>
        <v>埼玉</v>
      </c>
      <c r="C9" s="244"/>
      <c r="D9" s="213">
        <f>COUNTIF(D10:D12,"〇")</f>
        <v>0</v>
      </c>
      <c r="E9" s="213"/>
      <c r="F9" s="213">
        <f>COUNTIF(F10:F12,"〇")</f>
        <v>0</v>
      </c>
      <c r="G9" s="244" t="str">
        <f>K12</f>
        <v>千葉</v>
      </c>
      <c r="H9" s="244"/>
      <c r="K9" s="434" t="str">
        <f>VLOOKUP(L9,'マスター (4)'!$G$3:$H$18,2,FALSE)</f>
        <v>埼玉</v>
      </c>
      <c r="L9" s="435">
        <v>7</v>
      </c>
      <c r="M9" s="153">
        <v>71</v>
      </c>
      <c r="N9" s="154" t="str">
        <f>VLOOKUP(M9,'マスター (4)'!$B$3:$D$115,3,FALSE)</f>
        <v>相田真生子</v>
      </c>
      <c r="O9" s="154" t="str">
        <f>VLOOKUP(M9,'マスター (4)'!$B$3:$D$115,2,FALSE)</f>
        <v>主将</v>
      </c>
      <c r="P9" s="155" t="str">
        <f t="shared" si="0"/>
        <v/>
      </c>
      <c r="Q9" s="155" t="str">
        <f t="shared" si="7"/>
        <v/>
      </c>
      <c r="S9" s="155" t="str">
        <f>N9</f>
        <v>相田真生子</v>
      </c>
      <c r="T9" s="120"/>
      <c r="U9" s="120"/>
      <c r="V9" s="155" t="str">
        <f>N12</f>
        <v>中川　心結</v>
      </c>
    </row>
    <row r="10" spans="2:22">
      <c r="B10" s="155" t="str">
        <f>O9</f>
        <v>主将</v>
      </c>
      <c r="C10" s="155" t="str">
        <f>N9</f>
        <v>相田真生子</v>
      </c>
      <c r="D10" s="199" t="str">
        <f>IF(T9&gt;0,"〇",(IF(U9&gt;0,"×","")))</f>
        <v/>
      </c>
      <c r="E10" s="199">
        <f>T9+U9</f>
        <v>0</v>
      </c>
      <c r="F10" s="199" t="str">
        <f>IF(U9&gt;0,"〇",(IF(T9&gt;0,"×","")))</f>
        <v/>
      </c>
      <c r="G10" s="155" t="str">
        <f>N12</f>
        <v>中川　心結</v>
      </c>
      <c r="H10" s="155" t="str">
        <f>O12</f>
        <v>三将</v>
      </c>
      <c r="K10" s="434"/>
      <c r="L10" s="435"/>
      <c r="M10" s="153">
        <v>72</v>
      </c>
      <c r="N10" s="154" t="str">
        <f>VLOOKUP(M10,'マスター (4)'!$B$3:$D$115,3,FALSE)</f>
        <v>中川　六花</v>
      </c>
      <c r="O10" s="154" t="str">
        <f>VLOOKUP(M10,'マスター (4)'!$B$3:$D$115,2,FALSE)</f>
        <v>副将</v>
      </c>
      <c r="P10" s="155" t="str">
        <f t="shared" si="0"/>
        <v>重複</v>
      </c>
      <c r="Q10" s="155" t="str">
        <f>IF(M10&lt;L9*10,"エラー",IF(M10&gt;L9*10+5,"エラー",""))</f>
        <v/>
      </c>
      <c r="S10" s="155" t="str">
        <f>N10</f>
        <v>中川　六花</v>
      </c>
      <c r="T10" s="120"/>
      <c r="U10" s="120"/>
      <c r="V10" s="155" t="str">
        <f>N13</f>
        <v>中村　葉奈</v>
      </c>
    </row>
    <row r="11" spans="2:22">
      <c r="B11" s="155" t="str">
        <f t="shared" ref="B11:B12" si="8">O10</f>
        <v>副将</v>
      </c>
      <c r="C11" s="155" t="str">
        <f t="shared" ref="C11:C12" si="9">N10</f>
        <v>中川　六花</v>
      </c>
      <c r="D11" s="199" t="str">
        <f t="shared" ref="D11:D12" si="10">IF(T10&gt;0,"〇",(IF(U10&gt;0,"×","")))</f>
        <v/>
      </c>
      <c r="E11" s="199">
        <f t="shared" ref="E11:E12" si="11">T10+U10</f>
        <v>0</v>
      </c>
      <c r="F11" s="199" t="str">
        <f t="shared" ref="F11:F12" si="12">IF(U10&gt;0,"〇",(IF(T10&gt;0,"×","")))</f>
        <v/>
      </c>
      <c r="G11" s="155" t="str">
        <f t="shared" ref="G11:H12" si="13">N13</f>
        <v>中村　葉奈</v>
      </c>
      <c r="H11" s="155" t="str">
        <f t="shared" si="13"/>
        <v>副将</v>
      </c>
      <c r="K11" s="434"/>
      <c r="L11" s="435"/>
      <c r="M11" s="153">
        <v>72</v>
      </c>
      <c r="N11" s="154" t="str">
        <f>VLOOKUP(M11,'マスター (4)'!$B$3:$D$115,3,FALSE)</f>
        <v>中川　六花</v>
      </c>
      <c r="O11" s="154" t="str">
        <f>VLOOKUP(M11,'マスター (4)'!$B$3:$D$115,2,FALSE)</f>
        <v>副将</v>
      </c>
      <c r="P11" s="155" t="str">
        <f t="shared" si="0"/>
        <v>重複</v>
      </c>
      <c r="Q11" s="155" t="str">
        <f>IF(M11&lt;L9*10,"エラー",IF(M11&gt;L9*10+5,"エラー",""))</f>
        <v/>
      </c>
      <c r="S11" s="155" t="str">
        <f>N11</f>
        <v>中川　六花</v>
      </c>
      <c r="T11" s="120"/>
      <c r="U11" s="120"/>
      <c r="V11" s="155" t="str">
        <f>N14</f>
        <v>白井　美羽</v>
      </c>
    </row>
    <row r="12" spans="2:22">
      <c r="B12" s="155" t="str">
        <f t="shared" si="8"/>
        <v>副将</v>
      </c>
      <c r="C12" s="155" t="str">
        <f t="shared" si="9"/>
        <v>中川　六花</v>
      </c>
      <c r="D12" s="199" t="str">
        <f t="shared" si="10"/>
        <v/>
      </c>
      <c r="E12" s="199">
        <f t="shared" si="11"/>
        <v>0</v>
      </c>
      <c r="F12" s="199" t="str">
        <f t="shared" si="12"/>
        <v/>
      </c>
      <c r="G12" s="155" t="str">
        <f t="shared" si="13"/>
        <v>白井　美羽</v>
      </c>
      <c r="H12" s="155" t="str">
        <f t="shared" si="13"/>
        <v>主将</v>
      </c>
      <c r="K12" s="434" t="str">
        <f>VLOOKUP(L12,'マスター (4)'!$G$3:$H$18,2,FALSE)</f>
        <v>千葉</v>
      </c>
      <c r="L12" s="435">
        <v>8</v>
      </c>
      <c r="M12" s="153">
        <v>163</v>
      </c>
      <c r="N12" s="155" t="str">
        <f>VLOOKUP(M12,'マスター (4)'!$B$3:$D$115,3,FALSE)</f>
        <v>中川　心結</v>
      </c>
      <c r="O12" s="155" t="str">
        <f>VLOOKUP(M12,'マスター (4)'!$B$3:$D$115,2,FALSE)</f>
        <v>三将</v>
      </c>
      <c r="P12" s="155" t="str">
        <f t="shared" si="0"/>
        <v/>
      </c>
      <c r="Q12" s="155" t="str">
        <f t="shared" si="7"/>
        <v>エラー</v>
      </c>
    </row>
    <row r="13" spans="2:22">
      <c r="D13" s="200"/>
      <c r="E13" s="200"/>
      <c r="F13" s="200"/>
      <c r="K13" s="434"/>
      <c r="L13" s="435"/>
      <c r="M13" s="153">
        <v>162</v>
      </c>
      <c r="N13" s="155" t="str">
        <f>VLOOKUP(M13,'マスター (4)'!$B$3:$D$115,3,FALSE)</f>
        <v>中村　葉奈</v>
      </c>
      <c r="O13" s="155" t="str">
        <f>VLOOKUP(M13,'マスター (4)'!$B$3:$D$115,2,FALSE)</f>
        <v>副将</v>
      </c>
      <c r="P13" s="155" t="str">
        <f t="shared" si="0"/>
        <v/>
      </c>
      <c r="Q13" s="155" t="str">
        <f>IF(M13&lt;L12*10,"エラー",IF(M13&gt;L12*10+5,"エラー",""))</f>
        <v>エラー</v>
      </c>
    </row>
    <row r="14" spans="2:22">
      <c r="D14" s="200"/>
      <c r="E14" s="200"/>
      <c r="F14" s="200"/>
      <c r="K14" s="434"/>
      <c r="L14" s="435"/>
      <c r="M14" s="153">
        <v>161</v>
      </c>
      <c r="N14" s="155" t="str">
        <f>VLOOKUP(M14,'マスター (4)'!$B$3:$D$115,3,FALSE)</f>
        <v>白井　美羽</v>
      </c>
      <c r="O14" s="155" t="str">
        <f>VLOOKUP(M14,'マスター (4)'!$B$3:$D$115,2,FALSE)</f>
        <v>主将</v>
      </c>
      <c r="P14" s="155" t="str">
        <f t="shared" si="0"/>
        <v/>
      </c>
      <c r="Q14" s="155" t="str">
        <f>IF(M14&lt;L12*10,"エラー",IF(M14&gt;L12*10+5,"エラー",""))</f>
        <v>エラー</v>
      </c>
    </row>
    <row r="15" spans="2:22" ht="24">
      <c r="B15" s="244" t="str">
        <f>K15</f>
        <v>東京</v>
      </c>
      <c r="C15" s="244"/>
      <c r="D15" s="213">
        <f>COUNTIF(D16:D18,"〇")</f>
        <v>0</v>
      </c>
      <c r="E15" s="213"/>
      <c r="F15" s="213">
        <f>COUNTIF(F16:F18,"〇")</f>
        <v>0</v>
      </c>
      <c r="G15" s="244" t="str">
        <f>K18</f>
        <v>神奈川</v>
      </c>
      <c r="H15" s="244"/>
      <c r="K15" s="434" t="str">
        <f>VLOOKUP(L15,'マスター (4)'!$G$3:$H$18,2,FALSE)</f>
        <v>東京</v>
      </c>
      <c r="L15" s="435">
        <v>9</v>
      </c>
      <c r="M15" s="153">
        <v>51</v>
      </c>
      <c r="N15" s="157" t="str">
        <f>VLOOKUP(M15,'マスター (4)'!$B$3:$D$115,3,FALSE)</f>
        <v>石川　舞</v>
      </c>
      <c r="O15" s="157" t="str">
        <f>VLOOKUP(M15,'マスター (4)'!$B$3:$D$115,2,FALSE)</f>
        <v>主将</v>
      </c>
      <c r="P15" s="155" t="str">
        <f t="shared" si="0"/>
        <v/>
      </c>
      <c r="Q15" s="155" t="str">
        <f t="shared" si="7"/>
        <v>エラー</v>
      </c>
      <c r="S15" s="155" t="str">
        <f>N15</f>
        <v>石川　舞</v>
      </c>
      <c r="T15" s="120"/>
      <c r="U15" s="120"/>
      <c r="V15" s="155" t="str">
        <f>N18</f>
        <v>甲　希乃花</v>
      </c>
    </row>
    <row r="16" spans="2:22">
      <c r="B16" s="155" t="str">
        <f>O15</f>
        <v>主将</v>
      </c>
      <c r="C16" s="155" t="str">
        <f>N15</f>
        <v>石川　舞</v>
      </c>
      <c r="D16" s="199" t="str">
        <f>IF(T15&gt;0,"〇",(IF(U15&gt;0,"×","")))</f>
        <v/>
      </c>
      <c r="E16" s="199">
        <f>T15+U15</f>
        <v>0</v>
      </c>
      <c r="F16" s="199" t="str">
        <f>IF(U15&gt;0,"〇",(IF(T15&gt;0,"×","")))</f>
        <v/>
      </c>
      <c r="G16" s="155" t="str">
        <f>N18</f>
        <v>甲　希乃花</v>
      </c>
      <c r="H16" s="155" t="str">
        <f>O18</f>
        <v>主将</v>
      </c>
      <c r="K16" s="434"/>
      <c r="L16" s="435"/>
      <c r="M16" s="153">
        <v>52</v>
      </c>
      <c r="N16" s="157" t="str">
        <f>VLOOKUP(M16,'マスター (4)'!$B$3:$D$115,3,FALSE)</f>
        <v>岸上　侑未</v>
      </c>
      <c r="O16" s="157" t="str">
        <f>VLOOKUP(M16,'マスター (4)'!$B$3:$D$115,2,FALSE)</f>
        <v>副将</v>
      </c>
      <c r="P16" s="155" t="str">
        <f t="shared" si="0"/>
        <v>重複</v>
      </c>
      <c r="Q16" s="155" t="str">
        <f>IF(M16&lt;L15*10,"エラー",IF(M16&gt;L15*10+5,"エラー",""))</f>
        <v>エラー</v>
      </c>
      <c r="S16" s="155" t="str">
        <f>N16</f>
        <v>岸上　侑未</v>
      </c>
      <c r="T16" s="120"/>
      <c r="U16" s="120"/>
      <c r="V16" s="155" t="str">
        <f>N19</f>
        <v>松本　結衣</v>
      </c>
    </row>
    <row r="17" spans="2:22">
      <c r="B17" s="155" t="str">
        <f t="shared" ref="B17:B18" si="14">O16</f>
        <v>副将</v>
      </c>
      <c r="C17" s="155" t="str">
        <f t="shared" ref="C17:C18" si="15">N16</f>
        <v>岸上　侑未</v>
      </c>
      <c r="D17" s="199" t="str">
        <f t="shared" ref="D17:D18" si="16">IF(T16&gt;0,"〇",(IF(U16&gt;0,"×","")))</f>
        <v/>
      </c>
      <c r="E17" s="199">
        <f t="shared" ref="E17:E18" si="17">T16+U16</f>
        <v>0</v>
      </c>
      <c r="F17" s="199" t="str">
        <f t="shared" ref="F17:F18" si="18">IF(U16&gt;0,"〇",(IF(T16&gt;0,"×","")))</f>
        <v/>
      </c>
      <c r="G17" s="155" t="str">
        <f t="shared" ref="G17:H18" si="19">N19</f>
        <v>松本　結衣</v>
      </c>
      <c r="H17" s="155" t="str">
        <f t="shared" si="19"/>
        <v>三将</v>
      </c>
      <c r="K17" s="434"/>
      <c r="L17" s="435"/>
      <c r="M17" s="153">
        <v>53</v>
      </c>
      <c r="N17" s="157" t="str">
        <f>VLOOKUP(M17,'マスター (4)'!$B$3:$D$115,3,FALSE)</f>
        <v>髙橋　結花</v>
      </c>
      <c r="O17" s="157" t="str">
        <f>VLOOKUP(M17,'マスター (4)'!$B$3:$D$115,2,FALSE)</f>
        <v>三将</v>
      </c>
      <c r="P17" s="155" t="str">
        <f t="shared" si="0"/>
        <v>重複</v>
      </c>
      <c r="Q17" s="155" t="str">
        <f>IF(M17&lt;L15*10,"エラー",IF(M17&gt;L15*10+5,"エラー",""))</f>
        <v>エラー</v>
      </c>
      <c r="S17" s="155" t="str">
        <f>N17</f>
        <v>髙橋　結花</v>
      </c>
      <c r="T17" s="120"/>
      <c r="U17" s="120"/>
      <c r="V17" s="155" t="str">
        <f>N20</f>
        <v>藤田　望心</v>
      </c>
    </row>
    <row r="18" spans="2:22">
      <c r="B18" s="155" t="str">
        <f t="shared" si="14"/>
        <v>三将</v>
      </c>
      <c r="C18" s="155" t="str">
        <f t="shared" si="15"/>
        <v>髙橋　結花</v>
      </c>
      <c r="D18" s="199" t="str">
        <f t="shared" si="16"/>
        <v/>
      </c>
      <c r="E18" s="199">
        <f t="shared" si="17"/>
        <v>0</v>
      </c>
      <c r="F18" s="199" t="str">
        <f t="shared" si="18"/>
        <v/>
      </c>
      <c r="G18" s="155" t="str">
        <f t="shared" si="19"/>
        <v>藤田　望心</v>
      </c>
      <c r="H18" s="155" t="str">
        <f t="shared" si="19"/>
        <v>副将</v>
      </c>
      <c r="K18" s="434" t="str">
        <f>VLOOKUP(L18,'マスター (4)'!$G$3:$H$18,2,FALSE)</f>
        <v>神奈川</v>
      </c>
      <c r="L18" s="435">
        <v>10</v>
      </c>
      <c r="M18" s="153">
        <v>41</v>
      </c>
      <c r="N18" s="155" t="str">
        <f>VLOOKUP(M18,'マスター (4)'!$B$3:$D$115,3,FALSE)</f>
        <v>甲　希乃花</v>
      </c>
      <c r="O18" s="155" t="str">
        <f>VLOOKUP(M18,'マスター (4)'!$B$3:$D$115,2,FALSE)</f>
        <v>主将</v>
      </c>
      <c r="P18" s="155" t="str">
        <f t="shared" si="0"/>
        <v/>
      </c>
      <c r="Q18" s="155" t="str">
        <f t="shared" si="7"/>
        <v>エラー</v>
      </c>
    </row>
    <row r="19" spans="2:22">
      <c r="D19" s="200"/>
      <c r="E19" s="200"/>
      <c r="F19" s="200"/>
      <c r="K19" s="434"/>
      <c r="L19" s="435"/>
      <c r="M19" s="153">
        <v>43</v>
      </c>
      <c r="N19" s="155" t="str">
        <f>VLOOKUP(M19,'マスター (4)'!$B$3:$D$115,3,FALSE)</f>
        <v>松本　結衣</v>
      </c>
      <c r="O19" s="155" t="str">
        <f>VLOOKUP(M19,'マスター (4)'!$B$3:$D$115,2,FALSE)</f>
        <v>三将</v>
      </c>
      <c r="P19" s="155" t="str">
        <f t="shared" si="0"/>
        <v/>
      </c>
      <c r="Q19" s="155" t="str">
        <f>IF(M19&lt;L18*10,"エラー",IF(M19&gt;L18*10+5,"エラー",""))</f>
        <v>エラー</v>
      </c>
    </row>
    <row r="20" spans="2:22">
      <c r="D20" s="200"/>
      <c r="E20" s="200"/>
      <c r="F20" s="200"/>
      <c r="K20" s="434"/>
      <c r="L20" s="435"/>
      <c r="M20" s="153">
        <v>42</v>
      </c>
      <c r="N20" s="155" t="str">
        <f>VLOOKUP(M20,'マスター (4)'!$B$3:$D$115,3,FALSE)</f>
        <v>藤田　望心</v>
      </c>
      <c r="O20" s="155" t="str">
        <f>VLOOKUP(M20,'マスター (4)'!$B$3:$D$115,2,FALSE)</f>
        <v>副将</v>
      </c>
      <c r="P20" s="155" t="str">
        <f t="shared" si="0"/>
        <v/>
      </c>
      <c r="Q20" s="155" t="str">
        <f>IF(M20&lt;L18*10,"エラー",IF(M20&gt;L18*10+5,"エラー",""))</f>
        <v>エラー</v>
      </c>
    </row>
    <row r="21" spans="2:22" ht="24">
      <c r="B21" s="244" t="str">
        <f>K21</f>
        <v>長野</v>
      </c>
      <c r="C21" s="244"/>
      <c r="D21" s="213">
        <f>COUNTIF(D22:D24,"〇")</f>
        <v>0</v>
      </c>
      <c r="E21" s="213"/>
      <c r="F21" s="213">
        <f>COUNTIF(F22:F24,"〇")</f>
        <v>0</v>
      </c>
      <c r="G21" s="244" t="str">
        <f>K24</f>
        <v>新潟</v>
      </c>
      <c r="H21" s="244"/>
      <c r="K21" s="434" t="str">
        <f>VLOOKUP(L21,'マスター (4)'!$G$3:$H$18,2,FALSE)</f>
        <v>長野</v>
      </c>
      <c r="L21" s="435">
        <v>11</v>
      </c>
      <c r="M21" s="153">
        <v>102</v>
      </c>
      <c r="N21" s="157" t="str">
        <f>VLOOKUP(M21,'マスター (4)'!$B$3:$D$115,3,FALSE)</f>
        <v>森田　朱音</v>
      </c>
      <c r="O21" s="157" t="str">
        <f>VLOOKUP(M21,'マスター (4)'!$B$3:$D$115,2,FALSE)</f>
        <v>副将</v>
      </c>
      <c r="P21" s="155" t="str">
        <f t="shared" si="0"/>
        <v/>
      </c>
      <c r="Q21" s="155" t="str">
        <f>IF(M21&lt;L21*10,"エラー",IF(M21&gt;L21*10+5,"エラー",""))</f>
        <v>エラー</v>
      </c>
      <c r="S21" s="155" t="str">
        <f>N21</f>
        <v>森田　朱音</v>
      </c>
      <c r="T21" s="120"/>
      <c r="U21" s="120"/>
      <c r="V21" s="155" t="str">
        <f>N24</f>
        <v>内澤　明鳥</v>
      </c>
    </row>
    <row r="22" spans="2:22">
      <c r="B22" s="155" t="str">
        <f>O21</f>
        <v>副将</v>
      </c>
      <c r="C22" s="155" t="str">
        <f>N21</f>
        <v>森田　朱音</v>
      </c>
      <c r="D22" s="199" t="str">
        <f>IF(T21&gt;0,"〇",(IF(U21&gt;0,"×","")))</f>
        <v/>
      </c>
      <c r="E22" s="199">
        <f>T21+U21</f>
        <v>0</v>
      </c>
      <c r="F22" s="199" t="str">
        <f>IF(U21&gt;0,"〇",(IF(T21&gt;0,"×","")))</f>
        <v/>
      </c>
      <c r="G22" s="155" t="str">
        <f>N24</f>
        <v>内澤　明鳥</v>
      </c>
      <c r="H22" s="155" t="str">
        <f>O24</f>
        <v>副将</v>
      </c>
      <c r="K22" s="434"/>
      <c r="L22" s="435"/>
      <c r="M22" s="153">
        <v>103</v>
      </c>
      <c r="N22" s="157" t="str">
        <f>VLOOKUP(M22,'マスター (4)'!$B$3:$D$115,3,FALSE)</f>
        <v>中村　　結</v>
      </c>
      <c r="O22" s="157" t="str">
        <f>VLOOKUP(M22,'マスター (4)'!$B$3:$D$115,2,FALSE)</f>
        <v>三将</v>
      </c>
      <c r="P22" s="155" t="str">
        <f t="shared" si="0"/>
        <v/>
      </c>
      <c r="Q22" s="155" t="str">
        <f>IF(M22&lt;L21*10,"エラー",IF(M22&gt;L21*10+5,"エラー",""))</f>
        <v>エラー</v>
      </c>
      <c r="S22" s="155" t="str">
        <f>N22</f>
        <v>中村　　結</v>
      </c>
      <c r="T22" s="120"/>
      <c r="U22" s="120"/>
      <c r="V22" s="155" t="str">
        <f>N25</f>
        <v>下坂都和子</v>
      </c>
    </row>
    <row r="23" spans="2:22">
      <c r="B23" s="155" t="str">
        <f t="shared" ref="B23:B24" si="20">O22</f>
        <v>三将</v>
      </c>
      <c r="C23" s="155" t="str">
        <f t="shared" ref="C23:C24" si="21">N22</f>
        <v>中村　　結</v>
      </c>
      <c r="D23" s="199" t="str">
        <f t="shared" ref="D23:D24" si="22">IF(T22&gt;0,"〇",(IF(U22&gt;0,"×","")))</f>
        <v/>
      </c>
      <c r="E23" s="199">
        <f t="shared" ref="E23:E24" si="23">T22+U22</f>
        <v>0</v>
      </c>
      <c r="F23" s="199" t="str">
        <f t="shared" ref="F23:F24" si="24">IF(U22&gt;0,"〇",(IF(T22&gt;0,"×","")))</f>
        <v/>
      </c>
      <c r="G23" s="155" t="str">
        <f t="shared" ref="G23:H24" si="25">N25</f>
        <v>下坂都和子</v>
      </c>
      <c r="H23" s="155" t="str">
        <f t="shared" si="25"/>
        <v>三将</v>
      </c>
      <c r="K23" s="434"/>
      <c r="L23" s="435"/>
      <c r="M23" s="153">
        <v>101</v>
      </c>
      <c r="N23" s="157" t="str">
        <f>VLOOKUP(M23,'マスター (4)'!$B$3:$D$115,3,FALSE)</f>
        <v>臼井　菜月</v>
      </c>
      <c r="O23" s="157" t="str">
        <f>VLOOKUP(M23,'マスター (4)'!$B$3:$D$115,2,FALSE)</f>
        <v>主将</v>
      </c>
      <c r="P23" s="155" t="str">
        <f t="shared" si="0"/>
        <v/>
      </c>
      <c r="Q23" s="155" t="str">
        <f>IF(M23&lt;L21*10,"エラー",IF(M23&gt;L21*10+5,"エラー",""))</f>
        <v>エラー</v>
      </c>
      <c r="S23" s="155" t="str">
        <f>N23</f>
        <v>臼井　菜月</v>
      </c>
      <c r="T23" s="120"/>
      <c r="U23" s="120"/>
      <c r="V23" s="155" t="str">
        <f>N26</f>
        <v>櫻井　千尋</v>
      </c>
    </row>
    <row r="24" spans="2:22">
      <c r="B24" s="155" t="str">
        <f t="shared" si="20"/>
        <v>主将</v>
      </c>
      <c r="C24" s="155" t="str">
        <f t="shared" si="21"/>
        <v>臼井　菜月</v>
      </c>
      <c r="D24" s="199" t="str">
        <f t="shared" si="22"/>
        <v/>
      </c>
      <c r="E24" s="199">
        <f t="shared" si="23"/>
        <v>0</v>
      </c>
      <c r="F24" s="199" t="str">
        <f t="shared" si="24"/>
        <v/>
      </c>
      <c r="G24" s="155" t="str">
        <f t="shared" si="25"/>
        <v>櫻井　千尋</v>
      </c>
      <c r="H24" s="155" t="str">
        <f t="shared" si="25"/>
        <v>主将</v>
      </c>
      <c r="K24" s="434" t="str">
        <f>VLOOKUP(L24,'マスター (4)'!$G$3:$H$18,2,FALSE)</f>
        <v>新潟</v>
      </c>
      <c r="L24" s="435">
        <v>12</v>
      </c>
      <c r="M24" s="153">
        <v>132</v>
      </c>
      <c r="N24" s="155" t="str">
        <f>VLOOKUP(M24,'マスター (4)'!$B$3:$D$115,3,FALSE)</f>
        <v>内澤　明鳥</v>
      </c>
      <c r="O24" s="155" t="str">
        <f>VLOOKUP(M24,'マスター (4)'!$B$3:$D$115,2,FALSE)</f>
        <v>副将</v>
      </c>
      <c r="P24" s="155" t="str">
        <f t="shared" si="0"/>
        <v/>
      </c>
      <c r="Q24" s="155" t="str">
        <f t="shared" si="7"/>
        <v>エラー</v>
      </c>
    </row>
    <row r="25" spans="2:22">
      <c r="K25" s="434"/>
      <c r="L25" s="435"/>
      <c r="M25" s="153">
        <v>133</v>
      </c>
      <c r="N25" s="155" t="str">
        <f>VLOOKUP(M25,'マスター (4)'!$B$3:$D$115,3,FALSE)</f>
        <v>下坂都和子</v>
      </c>
      <c r="O25" s="155" t="str">
        <f>VLOOKUP(M25,'マスター (4)'!$B$3:$D$115,2,FALSE)</f>
        <v>三将</v>
      </c>
      <c r="P25" s="155" t="str">
        <f t="shared" si="0"/>
        <v/>
      </c>
      <c r="Q25" s="155" t="str">
        <f>IF(M25&lt;L24*10,"エラー",IF(M25&gt;L24*10+5,"エラー",""))</f>
        <v>エラー</v>
      </c>
    </row>
    <row r="26" spans="2:22">
      <c r="K26" s="434"/>
      <c r="L26" s="435"/>
      <c r="M26" s="153">
        <v>131</v>
      </c>
      <c r="N26" s="155" t="str">
        <f>VLOOKUP(M26,'マスター (4)'!$B$3:$D$115,3,FALSE)</f>
        <v>櫻井　千尋</v>
      </c>
      <c r="O26" s="155" t="str">
        <f>VLOOKUP(M26,'マスター (4)'!$B$3:$D$115,2,FALSE)</f>
        <v>主将</v>
      </c>
      <c r="P26" s="155" t="str">
        <f t="shared" si="0"/>
        <v/>
      </c>
      <c r="Q26" s="155" t="str">
        <f>IF(M26&lt;L24*10,"エラー",IF(M26&gt;L24*10+5,"エラー",""))</f>
        <v>エラー</v>
      </c>
    </row>
    <row r="29" spans="2:22">
      <c r="L29" t="s">
        <v>890</v>
      </c>
    </row>
  </sheetData>
  <mergeCells count="16">
    <mergeCell ref="K21:K23"/>
    <mergeCell ref="L21:L23"/>
    <mergeCell ref="K24:K26"/>
    <mergeCell ref="L24:L26"/>
    <mergeCell ref="K12:K14"/>
    <mergeCell ref="L12:L14"/>
    <mergeCell ref="K15:K17"/>
    <mergeCell ref="L15:L17"/>
    <mergeCell ref="K18:K20"/>
    <mergeCell ref="L18:L20"/>
    <mergeCell ref="K3:K5"/>
    <mergeCell ref="L3:L5"/>
    <mergeCell ref="K6:K8"/>
    <mergeCell ref="L6:L8"/>
    <mergeCell ref="K9:K11"/>
    <mergeCell ref="L9:L11"/>
  </mergeCells>
  <phoneticPr fontId="1"/>
  <conditionalFormatting sqref="B4:H6">
    <cfRule type="expression" dxfId="14" priority="7">
      <formula>MOD(ROW(),2)=0</formula>
    </cfRule>
    <cfRule type="expression" dxfId="13" priority="8">
      <formula>MOD(ROW(),2)=2</formula>
    </cfRule>
  </conditionalFormatting>
  <conditionalFormatting sqref="B10:H12">
    <cfRule type="expression" dxfId="12" priority="5">
      <formula>MOD(ROW(),2)=0</formula>
    </cfRule>
  </conditionalFormatting>
  <conditionalFormatting sqref="B16:H18">
    <cfRule type="expression" dxfId="11" priority="3">
      <formula>MOD(ROW(),2)=0</formula>
    </cfRule>
  </conditionalFormatting>
  <conditionalFormatting sqref="B22:H24">
    <cfRule type="expression" dxfId="10" priority="1">
      <formula>MOD(ROW(),2)=0</formula>
    </cfRule>
  </conditionalFormatting>
  <conditionalFormatting sqref="D10:F12">
    <cfRule type="expression" dxfId="9" priority="6">
      <formula>MOD(ROW(),2)=2</formula>
    </cfRule>
  </conditionalFormatting>
  <conditionalFormatting sqref="D16:F18">
    <cfRule type="expression" dxfId="8" priority="4">
      <formula>MOD(ROW(),2)=2</formula>
    </cfRule>
  </conditionalFormatting>
  <conditionalFormatting sqref="D22:F24">
    <cfRule type="expression" dxfId="7" priority="2">
      <formula>MOD(ROW(),2)=2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8B9E-98E8-48F3-9218-C31F9F2EF15F}">
  <sheetPr>
    <tabColor rgb="FF7030A0"/>
  </sheetPr>
  <dimension ref="A1:N186"/>
  <sheetViews>
    <sheetView topLeftCell="A10" zoomScale="73" workbookViewId="0">
      <selection activeCell="B1" sqref="B1:E163"/>
    </sheetView>
  </sheetViews>
  <sheetFormatPr baseColWidth="10" defaultColWidth="8.6640625" defaultRowHeight="20"/>
  <cols>
    <col min="1" max="1" width="8.6640625" style="102" customWidth="1"/>
    <col min="2" max="2" width="8.6640625" style="99"/>
    <col min="3" max="3" width="8.6640625" style="141"/>
    <col min="4" max="4" width="21.6640625" style="142" customWidth="1"/>
    <col min="5" max="5" width="8.6640625" style="171"/>
    <col min="6" max="6" width="8.6640625" style="102"/>
    <col min="7" max="7" width="8.6640625" style="172"/>
    <col min="8" max="8" width="21.6640625" style="104" customWidth="1"/>
    <col min="9" max="10" width="8.6640625" style="102"/>
    <col min="11" max="11" width="6.5" style="102" customWidth="1"/>
    <col min="12" max="12" width="8.6640625" style="102"/>
    <col min="13" max="13" width="19" style="102" customWidth="1"/>
    <col min="14" max="16384" width="8.6640625" style="102"/>
  </cols>
  <sheetData>
    <row r="1" spans="2:14">
      <c r="B1" s="245"/>
      <c r="C1" s="245"/>
      <c r="D1" s="245"/>
      <c r="E1" s="246"/>
    </row>
    <row r="2" spans="2:14">
      <c r="B2" s="129" t="s">
        <v>323</v>
      </c>
      <c r="C2" s="129" t="s">
        <v>324</v>
      </c>
      <c r="D2" s="129" t="s">
        <v>325</v>
      </c>
      <c r="E2" s="247" t="s">
        <v>504</v>
      </c>
      <c r="H2" s="107"/>
      <c r="L2" s="108" t="s">
        <v>327</v>
      </c>
    </row>
    <row r="3" spans="2:14" ht="21" thickBot="1">
      <c r="B3" s="109">
        <v>11</v>
      </c>
      <c r="C3" s="248" t="s">
        <v>317</v>
      </c>
      <c r="D3" s="111" t="s">
        <v>756</v>
      </c>
      <c r="E3" s="173" t="s">
        <v>326</v>
      </c>
      <c r="F3" s="102">
        <f>(ROUNDDOWN(B3/10,0))</f>
        <v>1</v>
      </c>
      <c r="G3" s="174">
        <v>1</v>
      </c>
      <c r="H3" s="113" t="s">
        <v>326</v>
      </c>
      <c r="K3" s="114"/>
      <c r="L3" s="115" t="s">
        <v>329</v>
      </c>
      <c r="M3" s="114"/>
    </row>
    <row r="4" spans="2:14">
      <c r="B4" s="109">
        <v>12</v>
      </c>
      <c r="C4" s="248" t="s">
        <v>194</v>
      </c>
      <c r="D4" s="111" t="s">
        <v>757</v>
      </c>
      <c r="E4" s="173" t="s">
        <v>326</v>
      </c>
      <c r="F4" s="102">
        <f t="shared" ref="F4:F67" si="0">(ROUNDDOWN(B4/10,0))</f>
        <v>1</v>
      </c>
      <c r="G4" s="174">
        <v>2</v>
      </c>
      <c r="H4" s="113" t="s">
        <v>524</v>
      </c>
      <c r="K4" s="116" t="s">
        <v>161</v>
      </c>
      <c r="L4" s="117">
        <v>16</v>
      </c>
      <c r="M4" s="118" t="str">
        <f>VLOOKUP(L4,'マスター (4)'!$G:$H,2,FALSE)</f>
        <v>静岡</v>
      </c>
      <c r="N4" s="102" t="str">
        <f t="shared" ref="N4:N28" si="1">IF(COUNTIF($L:$L,L2)&gt;1,"重複","o")</f>
        <v>o</v>
      </c>
    </row>
    <row r="5" spans="2:14">
      <c r="B5" s="109">
        <v>13</v>
      </c>
      <c r="C5" s="248" t="s">
        <v>314</v>
      </c>
      <c r="D5" s="111" t="s">
        <v>758</v>
      </c>
      <c r="E5" s="173" t="s">
        <v>326</v>
      </c>
      <c r="F5" s="102">
        <f t="shared" si="0"/>
        <v>1</v>
      </c>
      <c r="G5" s="174">
        <v>3</v>
      </c>
      <c r="H5" s="113" t="s">
        <v>891</v>
      </c>
      <c r="K5" s="119" t="s">
        <v>162</v>
      </c>
      <c r="L5" s="120">
        <v>5</v>
      </c>
      <c r="M5" s="121" t="str">
        <f>VLOOKUP(L5,'マスター (4)'!$G:$H,2,FALSE)</f>
        <v>栃木</v>
      </c>
      <c r="N5" s="102" t="str">
        <f t="shared" si="1"/>
        <v>o</v>
      </c>
    </row>
    <row r="6" spans="2:14">
      <c r="B6" s="109">
        <v>14</v>
      </c>
      <c r="C6" s="248" t="s">
        <v>312</v>
      </c>
      <c r="D6" s="122" t="s">
        <v>759</v>
      </c>
      <c r="E6" s="173" t="s">
        <v>326</v>
      </c>
      <c r="F6" s="102">
        <f t="shared" si="0"/>
        <v>1</v>
      </c>
      <c r="G6" s="175">
        <v>4</v>
      </c>
      <c r="H6" s="124" t="s">
        <v>391</v>
      </c>
      <c r="K6" s="119" t="s">
        <v>336</v>
      </c>
      <c r="L6" s="120">
        <v>23</v>
      </c>
      <c r="M6" s="121" t="str">
        <f>VLOOKUP(L6,'マスター (4)'!$G:$H,2,FALSE)</f>
        <v>徳島</v>
      </c>
      <c r="N6" s="102" t="str">
        <f t="shared" si="1"/>
        <v>o</v>
      </c>
    </row>
    <row r="7" spans="2:14" ht="21" thickBot="1">
      <c r="B7" s="109">
        <v>15</v>
      </c>
      <c r="C7" s="248" t="s">
        <v>315</v>
      </c>
      <c r="D7" s="122" t="s">
        <v>760</v>
      </c>
      <c r="E7" s="173" t="s">
        <v>326</v>
      </c>
      <c r="F7" s="102">
        <f t="shared" si="0"/>
        <v>1</v>
      </c>
      <c r="G7" s="175">
        <v>5</v>
      </c>
      <c r="H7" s="124" t="s">
        <v>399</v>
      </c>
      <c r="K7" s="125" t="s">
        <v>339</v>
      </c>
      <c r="L7" s="126">
        <v>10</v>
      </c>
      <c r="M7" s="127" t="str">
        <f>VLOOKUP(L7,'マスター (4)'!$G:$H,2,FALSE)</f>
        <v>神奈川</v>
      </c>
      <c r="N7" s="102" t="str">
        <f t="shared" si="1"/>
        <v>o</v>
      </c>
    </row>
    <row r="8" spans="2:14">
      <c r="B8" s="109">
        <v>16</v>
      </c>
      <c r="C8" s="248" t="s">
        <v>340</v>
      </c>
      <c r="D8" s="122" t="s">
        <v>761</v>
      </c>
      <c r="E8" s="173" t="s">
        <v>326</v>
      </c>
      <c r="F8" s="102">
        <f t="shared" si="0"/>
        <v>1</v>
      </c>
      <c r="G8" s="175">
        <v>6</v>
      </c>
      <c r="H8" s="124" t="s">
        <v>892</v>
      </c>
      <c r="K8" s="116" t="s">
        <v>343</v>
      </c>
      <c r="L8" s="117">
        <v>8</v>
      </c>
      <c r="M8" s="118" t="str">
        <f>VLOOKUP(L8,'マスター (4)'!$G:$H,2,FALSE)</f>
        <v>千葉</v>
      </c>
      <c r="N8" s="102" t="str">
        <f t="shared" si="1"/>
        <v>o</v>
      </c>
    </row>
    <row r="9" spans="2:14">
      <c r="B9" s="109">
        <v>17</v>
      </c>
      <c r="C9" s="248" t="s">
        <v>344</v>
      </c>
      <c r="D9" s="111" t="s">
        <v>762</v>
      </c>
      <c r="E9" s="173" t="s">
        <v>326</v>
      </c>
      <c r="F9" s="102">
        <f t="shared" si="0"/>
        <v>1</v>
      </c>
      <c r="G9" s="175">
        <v>7</v>
      </c>
      <c r="H9" s="124" t="s">
        <v>411</v>
      </c>
      <c r="K9" s="119" t="s">
        <v>347</v>
      </c>
      <c r="L9" s="120">
        <v>4</v>
      </c>
      <c r="M9" s="121" t="str">
        <f>VLOOKUP(L9,'マスター (4)'!$G:$H,2,FALSE)</f>
        <v>茨城</v>
      </c>
      <c r="N9" s="102" t="str">
        <f t="shared" si="1"/>
        <v>o</v>
      </c>
    </row>
    <row r="10" spans="2:14">
      <c r="B10" s="109">
        <v>21</v>
      </c>
      <c r="C10" s="249" t="s">
        <v>317</v>
      </c>
      <c r="D10" s="106" t="s">
        <v>535</v>
      </c>
      <c r="E10" s="173" t="s">
        <v>524</v>
      </c>
      <c r="F10" s="102">
        <f t="shared" si="0"/>
        <v>2</v>
      </c>
      <c r="G10" s="175">
        <v>8</v>
      </c>
      <c r="H10" s="124" t="s">
        <v>418</v>
      </c>
      <c r="K10" s="119" t="s">
        <v>163</v>
      </c>
      <c r="L10" s="120">
        <v>20</v>
      </c>
      <c r="M10" s="121" t="str">
        <f>VLOOKUP(L10,'マスター (4)'!$G:$H,2,FALSE)</f>
        <v>京都</v>
      </c>
      <c r="N10" s="102" t="str">
        <f t="shared" si="1"/>
        <v>o</v>
      </c>
    </row>
    <row r="11" spans="2:14" ht="21" thickBot="1">
      <c r="B11" s="109">
        <v>22</v>
      </c>
      <c r="C11" s="248" t="s">
        <v>194</v>
      </c>
      <c r="D11" s="111" t="s">
        <v>533</v>
      </c>
      <c r="E11" s="173" t="s">
        <v>524</v>
      </c>
      <c r="F11" s="102">
        <f t="shared" si="0"/>
        <v>2</v>
      </c>
      <c r="G11" s="175">
        <v>9</v>
      </c>
      <c r="H11" s="124" t="s">
        <v>426</v>
      </c>
      <c r="K11" s="125" t="s">
        <v>164</v>
      </c>
      <c r="L11" s="126">
        <v>13</v>
      </c>
      <c r="M11" s="127" t="str">
        <f>VLOOKUP(L11,'マスター (4)'!$G:$H,2,FALSE)</f>
        <v>富山</v>
      </c>
      <c r="N11" s="102" t="str">
        <f t="shared" si="1"/>
        <v>o</v>
      </c>
    </row>
    <row r="12" spans="2:14">
      <c r="B12" s="109">
        <v>23</v>
      </c>
      <c r="C12" s="248" t="s">
        <v>314</v>
      </c>
      <c r="D12" s="111" t="s">
        <v>763</v>
      </c>
      <c r="E12" s="173" t="s">
        <v>524</v>
      </c>
      <c r="F12" s="102">
        <f t="shared" si="0"/>
        <v>2</v>
      </c>
      <c r="G12" s="175">
        <v>10</v>
      </c>
      <c r="H12" s="124" t="s">
        <v>427</v>
      </c>
      <c r="K12" s="116" t="s">
        <v>353</v>
      </c>
      <c r="L12" s="117">
        <v>15</v>
      </c>
      <c r="M12" s="118" t="str">
        <f>VLOOKUP(L12,'マスター (4)'!$G:$H,2,FALSE)</f>
        <v>福井</v>
      </c>
      <c r="N12" s="102" t="str">
        <f t="shared" si="1"/>
        <v>o</v>
      </c>
    </row>
    <row r="13" spans="2:14">
      <c r="B13" s="109">
        <v>24</v>
      </c>
      <c r="C13" s="248" t="s">
        <v>312</v>
      </c>
      <c r="D13" s="111" t="s">
        <v>764</v>
      </c>
      <c r="E13" s="173" t="s">
        <v>524</v>
      </c>
      <c r="F13" s="102">
        <f t="shared" si="0"/>
        <v>2</v>
      </c>
      <c r="G13" s="175">
        <v>11</v>
      </c>
      <c r="H13" s="124" t="s">
        <v>437</v>
      </c>
      <c r="K13" s="119" t="s">
        <v>356</v>
      </c>
      <c r="L13" s="120">
        <v>11</v>
      </c>
      <c r="M13" s="121" t="str">
        <f>VLOOKUP(L13,'マスター (4)'!$G:$H,2,FALSE)</f>
        <v>長野</v>
      </c>
      <c r="N13" s="102" t="str">
        <f t="shared" si="1"/>
        <v>o</v>
      </c>
    </row>
    <row r="14" spans="2:14">
      <c r="B14" s="109">
        <v>25</v>
      </c>
      <c r="C14" s="249" t="s">
        <v>315</v>
      </c>
      <c r="D14" s="106" t="s">
        <v>537</v>
      </c>
      <c r="E14" s="173" t="s">
        <v>524</v>
      </c>
      <c r="F14" s="102">
        <f t="shared" si="0"/>
        <v>2</v>
      </c>
      <c r="G14" s="175">
        <v>12</v>
      </c>
      <c r="H14" s="124" t="s">
        <v>799</v>
      </c>
      <c r="K14" s="119" t="s">
        <v>358</v>
      </c>
      <c r="L14" s="120">
        <v>18</v>
      </c>
      <c r="M14" s="121" t="str">
        <f>VLOOKUP(L14,'マスター (4)'!$G:$H,2,FALSE)</f>
        <v>三重</v>
      </c>
      <c r="N14" s="102" t="str">
        <f t="shared" si="1"/>
        <v>o</v>
      </c>
    </row>
    <row r="15" spans="2:14" ht="21" thickBot="1">
      <c r="B15" s="109">
        <v>26</v>
      </c>
      <c r="C15" s="248" t="s">
        <v>340</v>
      </c>
      <c r="D15" s="111" t="s">
        <v>765</v>
      </c>
      <c r="E15" s="173" t="s">
        <v>524</v>
      </c>
      <c r="F15" s="102">
        <f t="shared" si="0"/>
        <v>2</v>
      </c>
      <c r="G15" s="175">
        <v>13</v>
      </c>
      <c r="H15" s="124" t="s">
        <v>804</v>
      </c>
      <c r="K15" s="125" t="s">
        <v>360</v>
      </c>
      <c r="L15" s="126">
        <v>19</v>
      </c>
      <c r="M15" s="127" t="str">
        <f>VLOOKUP(L15,'マスター (4)'!$G:$H,2,FALSE)</f>
        <v>滋賀</v>
      </c>
      <c r="N15" s="102" t="str">
        <f t="shared" si="1"/>
        <v>o</v>
      </c>
    </row>
    <row r="16" spans="2:14" ht="18">
      <c r="B16" s="109">
        <v>27</v>
      </c>
      <c r="C16" s="248" t="s">
        <v>344</v>
      </c>
      <c r="D16" s="111" t="s">
        <v>766</v>
      </c>
      <c r="E16" s="173" t="s">
        <v>524</v>
      </c>
      <c r="F16" s="102">
        <f t="shared" si="0"/>
        <v>2</v>
      </c>
      <c r="G16" s="175">
        <v>14</v>
      </c>
      <c r="H16" s="173" t="s">
        <v>809</v>
      </c>
      <c r="K16" s="116" t="s">
        <v>363</v>
      </c>
      <c r="L16" s="117">
        <v>6</v>
      </c>
      <c r="M16" s="118" t="str">
        <f>VLOOKUP(L16,'マスター (4)'!$G:$H,2,FALSE)</f>
        <v>群馬</v>
      </c>
      <c r="N16" s="102" t="str">
        <f t="shared" si="1"/>
        <v>o</v>
      </c>
    </row>
    <row r="17" spans="2:14" ht="18">
      <c r="B17" s="109">
        <v>31</v>
      </c>
      <c r="C17" s="248" t="s">
        <v>317</v>
      </c>
      <c r="D17" s="111" t="s">
        <v>767</v>
      </c>
      <c r="E17" s="173" t="s">
        <v>893</v>
      </c>
      <c r="F17" s="102">
        <f t="shared" si="0"/>
        <v>3</v>
      </c>
      <c r="G17" s="175">
        <v>15</v>
      </c>
      <c r="H17" s="173" t="s">
        <v>445</v>
      </c>
      <c r="K17" s="119" t="s">
        <v>365</v>
      </c>
      <c r="L17" s="120">
        <v>17</v>
      </c>
      <c r="M17" s="121" t="str">
        <f>VLOOKUP(L17,'マスター (4)'!$G:$H,2,FALSE)</f>
        <v>愛知</v>
      </c>
      <c r="N17" s="102" t="str">
        <f t="shared" si="1"/>
        <v>o</v>
      </c>
    </row>
    <row r="18" spans="2:14" ht="18">
      <c r="B18" s="109">
        <v>32</v>
      </c>
      <c r="C18" s="248" t="s">
        <v>194</v>
      </c>
      <c r="D18" s="111" t="s">
        <v>768</v>
      </c>
      <c r="E18" s="173" t="s">
        <v>893</v>
      </c>
      <c r="F18" s="102">
        <f t="shared" si="0"/>
        <v>3</v>
      </c>
      <c r="G18" s="175">
        <v>16</v>
      </c>
      <c r="H18" s="173" t="s">
        <v>448</v>
      </c>
      <c r="K18" s="119" t="s">
        <v>367</v>
      </c>
      <c r="L18" s="120">
        <v>1</v>
      </c>
      <c r="M18" s="121" t="str">
        <f>VLOOKUP(L18,'マスター (4)'!$G:$H,2,FALSE)</f>
        <v>北海道</v>
      </c>
      <c r="N18" s="102" t="str">
        <f t="shared" si="1"/>
        <v>o</v>
      </c>
    </row>
    <row r="19" spans="2:14" ht="19" thickBot="1">
      <c r="B19" s="109">
        <v>33</v>
      </c>
      <c r="C19" s="248" t="s">
        <v>314</v>
      </c>
      <c r="D19" s="111" t="s">
        <v>538</v>
      </c>
      <c r="E19" s="173" t="s">
        <v>893</v>
      </c>
      <c r="F19" s="102">
        <f t="shared" si="0"/>
        <v>3</v>
      </c>
      <c r="G19" s="175">
        <v>17</v>
      </c>
      <c r="H19" s="173" t="s">
        <v>369</v>
      </c>
      <c r="K19" s="125" t="s">
        <v>370</v>
      </c>
      <c r="L19" s="126">
        <v>2</v>
      </c>
      <c r="M19" s="127" t="str">
        <f>VLOOKUP(L19,'マスター (4)'!$G:$H,2,FALSE)</f>
        <v>岩手</v>
      </c>
      <c r="N19" s="102" t="str">
        <f t="shared" si="1"/>
        <v>o</v>
      </c>
    </row>
    <row r="20" spans="2:14" ht="18">
      <c r="B20" s="109">
        <v>34</v>
      </c>
      <c r="C20" s="248" t="s">
        <v>312</v>
      </c>
      <c r="D20" s="111" t="s">
        <v>769</v>
      </c>
      <c r="E20" s="173" t="s">
        <v>893</v>
      </c>
      <c r="F20" s="102">
        <f t="shared" si="0"/>
        <v>3</v>
      </c>
      <c r="G20" s="175">
        <v>18</v>
      </c>
      <c r="H20" s="173" t="s">
        <v>372</v>
      </c>
      <c r="K20" s="116" t="s">
        <v>373</v>
      </c>
      <c r="L20" s="117">
        <v>7</v>
      </c>
      <c r="M20" s="118" t="str">
        <f>VLOOKUP(L20,'マスター (4)'!$G:$H,2,FALSE)</f>
        <v>埼玉</v>
      </c>
      <c r="N20" s="102" t="str">
        <f t="shared" si="1"/>
        <v>o</v>
      </c>
    </row>
    <row r="21" spans="2:14" ht="18">
      <c r="B21" s="109">
        <v>35</v>
      </c>
      <c r="C21" s="249" t="s">
        <v>315</v>
      </c>
      <c r="D21" s="106" t="s">
        <v>770</v>
      </c>
      <c r="E21" s="173" t="s">
        <v>893</v>
      </c>
      <c r="F21" s="102">
        <f t="shared" si="0"/>
        <v>3</v>
      </c>
      <c r="G21" s="175">
        <v>19</v>
      </c>
      <c r="H21" s="173" t="s">
        <v>375</v>
      </c>
      <c r="K21" s="119" t="s">
        <v>376</v>
      </c>
      <c r="L21" s="120">
        <v>12</v>
      </c>
      <c r="M21" s="121" t="str">
        <f>VLOOKUP(L21,'マスター (4)'!$G:$H,2,FALSE)</f>
        <v>新潟</v>
      </c>
      <c r="N21" s="102" t="str">
        <f t="shared" si="1"/>
        <v>o</v>
      </c>
    </row>
    <row r="22" spans="2:14" ht="19" thickBot="1">
      <c r="B22" s="109">
        <v>36</v>
      </c>
      <c r="C22" s="248" t="s">
        <v>340</v>
      </c>
      <c r="D22" s="111" t="s">
        <v>771</v>
      </c>
      <c r="E22" s="173" t="s">
        <v>893</v>
      </c>
      <c r="F22" s="102">
        <f t="shared" si="0"/>
        <v>3</v>
      </c>
      <c r="G22" s="175">
        <v>20</v>
      </c>
      <c r="H22" s="173" t="s">
        <v>377</v>
      </c>
      <c r="K22" s="125" t="s">
        <v>378</v>
      </c>
      <c r="L22" s="126">
        <v>14</v>
      </c>
      <c r="M22" s="127" t="str">
        <f>VLOOKUP(L22,'マスター (4)'!$G:$H,2,FALSE)</f>
        <v>石川</v>
      </c>
      <c r="N22" s="102" t="str">
        <f t="shared" si="1"/>
        <v>o</v>
      </c>
    </row>
    <row r="23" spans="2:14" ht="18">
      <c r="B23" s="109">
        <v>41</v>
      </c>
      <c r="C23" s="248" t="s">
        <v>317</v>
      </c>
      <c r="D23" s="111" t="s">
        <v>772</v>
      </c>
      <c r="E23" s="173" t="s">
        <v>391</v>
      </c>
      <c r="F23" s="102">
        <f t="shared" si="0"/>
        <v>4</v>
      </c>
      <c r="G23" s="175">
        <v>21</v>
      </c>
      <c r="H23" s="173" t="s">
        <v>380</v>
      </c>
      <c r="K23" s="116" t="s">
        <v>381</v>
      </c>
      <c r="L23" s="117">
        <v>22</v>
      </c>
      <c r="M23" s="118" t="str">
        <f>VLOOKUP(L23,'マスター (4)'!$G:$H,2,FALSE)</f>
        <v>奈良</v>
      </c>
      <c r="N23" s="102" t="str">
        <f t="shared" si="1"/>
        <v>o</v>
      </c>
    </row>
    <row r="24" spans="2:14">
      <c r="B24" s="109">
        <v>42</v>
      </c>
      <c r="C24" s="248" t="s">
        <v>194</v>
      </c>
      <c r="D24" s="111" t="s">
        <v>773</v>
      </c>
      <c r="E24" s="173" t="s">
        <v>391</v>
      </c>
      <c r="F24" s="102">
        <f t="shared" si="0"/>
        <v>4</v>
      </c>
      <c r="G24" s="175">
        <v>22</v>
      </c>
      <c r="H24" s="129" t="s">
        <v>383</v>
      </c>
      <c r="K24" s="119" t="s">
        <v>384</v>
      </c>
      <c r="L24" s="120">
        <v>21</v>
      </c>
      <c r="M24" s="121" t="str">
        <f>VLOOKUP(L24,'マスター (4)'!$G:$H,2,FALSE)</f>
        <v>大阪</v>
      </c>
      <c r="N24" s="102" t="str">
        <f t="shared" si="1"/>
        <v>o</v>
      </c>
    </row>
    <row r="25" spans="2:14" ht="21" thickBot="1">
      <c r="B25" s="109">
        <v>43</v>
      </c>
      <c r="C25" s="248" t="s">
        <v>314</v>
      </c>
      <c r="D25" s="111" t="s">
        <v>740</v>
      </c>
      <c r="E25" s="173" t="s">
        <v>391</v>
      </c>
      <c r="F25" s="102">
        <f t="shared" si="0"/>
        <v>4</v>
      </c>
      <c r="G25" s="175">
        <v>23</v>
      </c>
      <c r="H25" s="129" t="s">
        <v>544</v>
      </c>
      <c r="K25" s="125" t="s">
        <v>387</v>
      </c>
      <c r="L25" s="126">
        <v>24</v>
      </c>
      <c r="M25" s="127" t="str">
        <f>VLOOKUP(L25,'マスター (4)'!$G:$H,2,FALSE)</f>
        <v>愛媛</v>
      </c>
      <c r="N25" s="102" t="str">
        <f t="shared" si="1"/>
        <v>o</v>
      </c>
    </row>
    <row r="26" spans="2:14">
      <c r="B26" s="109">
        <v>44</v>
      </c>
      <c r="C26" s="248" t="s">
        <v>312</v>
      </c>
      <c r="D26" s="111" t="s">
        <v>774</v>
      </c>
      <c r="E26" s="173" t="s">
        <v>391</v>
      </c>
      <c r="F26" s="102">
        <f t="shared" si="0"/>
        <v>4</v>
      </c>
      <c r="G26" s="175">
        <v>24</v>
      </c>
      <c r="H26" s="129" t="s">
        <v>389</v>
      </c>
      <c r="K26" s="116" t="s">
        <v>390</v>
      </c>
      <c r="L26" s="117">
        <v>3</v>
      </c>
      <c r="M26" s="118" t="str">
        <f>VLOOKUP(L26,'マスター (4)'!$G:$H,2,FALSE)</f>
        <v>宮城</v>
      </c>
      <c r="N26" s="102" t="str">
        <f t="shared" si="1"/>
        <v>o</v>
      </c>
    </row>
    <row r="27" spans="2:14">
      <c r="B27" s="109">
        <v>45</v>
      </c>
      <c r="C27" s="249" t="s">
        <v>315</v>
      </c>
      <c r="D27" s="106" t="s">
        <v>775</v>
      </c>
      <c r="E27" s="173" t="s">
        <v>391</v>
      </c>
      <c r="F27" s="102">
        <f t="shared" si="0"/>
        <v>4</v>
      </c>
      <c r="G27" s="175">
        <v>25</v>
      </c>
      <c r="H27" s="129" t="s">
        <v>392</v>
      </c>
      <c r="K27" s="119" t="s">
        <v>393</v>
      </c>
      <c r="L27" s="120">
        <v>9</v>
      </c>
      <c r="M27" s="121" t="str">
        <f>VLOOKUP(L27,'マスター (4)'!$G:$H,2,FALSE)</f>
        <v>東京</v>
      </c>
      <c r="N27" s="102" t="str">
        <f t="shared" si="1"/>
        <v>o</v>
      </c>
    </row>
    <row r="28" spans="2:14" ht="21" thickBot="1">
      <c r="B28" s="109">
        <v>46</v>
      </c>
      <c r="C28" s="248" t="s">
        <v>340</v>
      </c>
      <c r="D28" s="122" t="s">
        <v>776</v>
      </c>
      <c r="E28" s="173" t="s">
        <v>391</v>
      </c>
      <c r="F28" s="102">
        <f t="shared" si="0"/>
        <v>4</v>
      </c>
      <c r="K28" s="125" t="s">
        <v>394</v>
      </c>
      <c r="L28" s="126">
        <v>25</v>
      </c>
      <c r="M28" s="127" t="str">
        <f>VLOOKUP(L28,'マスター (4)'!$G:$H,2,FALSE)</f>
        <v>福岡</v>
      </c>
      <c r="N28" s="102" t="str">
        <f t="shared" si="1"/>
        <v>o</v>
      </c>
    </row>
    <row r="29" spans="2:14">
      <c r="B29" s="109">
        <v>47</v>
      </c>
      <c r="C29" s="248" t="s">
        <v>344</v>
      </c>
      <c r="D29" s="111" t="s">
        <v>777</v>
      </c>
      <c r="E29" s="173" t="s">
        <v>391</v>
      </c>
      <c r="F29" s="102">
        <f t="shared" si="0"/>
        <v>4</v>
      </c>
    </row>
    <row r="30" spans="2:14">
      <c r="B30" s="109">
        <v>51</v>
      </c>
      <c r="C30" s="248" t="s">
        <v>317</v>
      </c>
      <c r="D30" s="111" t="s">
        <v>778</v>
      </c>
      <c r="E30" s="173" t="s">
        <v>399</v>
      </c>
      <c r="F30" s="102">
        <f t="shared" si="0"/>
        <v>5</v>
      </c>
    </row>
    <row r="31" spans="2:14">
      <c r="B31" s="109">
        <v>52</v>
      </c>
      <c r="C31" s="248" t="s">
        <v>194</v>
      </c>
      <c r="D31" s="111" t="s">
        <v>552</v>
      </c>
      <c r="E31" s="173" t="s">
        <v>399</v>
      </c>
      <c r="F31" s="102">
        <f t="shared" si="0"/>
        <v>5</v>
      </c>
    </row>
    <row r="32" spans="2:14">
      <c r="B32" s="250">
        <v>53</v>
      </c>
      <c r="C32" s="251" t="s">
        <v>314</v>
      </c>
      <c r="D32" s="111" t="s">
        <v>779</v>
      </c>
      <c r="E32" s="252" t="s">
        <v>399</v>
      </c>
      <c r="F32" s="102">
        <f t="shared" si="0"/>
        <v>5</v>
      </c>
    </row>
    <row r="33" spans="2:8">
      <c r="B33" s="250">
        <v>54</v>
      </c>
      <c r="C33" s="251" t="s">
        <v>312</v>
      </c>
      <c r="D33" s="122" t="s">
        <v>780</v>
      </c>
      <c r="E33" s="252" t="s">
        <v>399</v>
      </c>
      <c r="F33" s="102">
        <f t="shared" si="0"/>
        <v>5</v>
      </c>
    </row>
    <row r="34" spans="2:8">
      <c r="B34" s="250">
        <v>55</v>
      </c>
      <c r="C34" s="251" t="s">
        <v>315</v>
      </c>
      <c r="D34" s="111" t="s">
        <v>781</v>
      </c>
      <c r="E34" s="252" t="s">
        <v>399</v>
      </c>
      <c r="F34" s="102">
        <f t="shared" si="0"/>
        <v>5</v>
      </c>
    </row>
    <row r="35" spans="2:8">
      <c r="B35" s="250">
        <v>56</v>
      </c>
      <c r="C35" s="253" t="s">
        <v>340</v>
      </c>
      <c r="D35" s="254" t="s">
        <v>782</v>
      </c>
      <c r="E35" s="252" t="s">
        <v>399</v>
      </c>
      <c r="F35" s="102">
        <f t="shared" si="0"/>
        <v>5</v>
      </c>
    </row>
    <row r="36" spans="2:8">
      <c r="B36" s="250">
        <v>57</v>
      </c>
      <c r="C36" s="251" t="s">
        <v>344</v>
      </c>
      <c r="D36" s="111" t="s">
        <v>783</v>
      </c>
      <c r="E36" s="252" t="s">
        <v>399</v>
      </c>
      <c r="F36" s="102">
        <f t="shared" si="0"/>
        <v>5</v>
      </c>
    </row>
    <row r="37" spans="2:8">
      <c r="B37" s="250">
        <v>61</v>
      </c>
      <c r="C37" s="251" t="s">
        <v>317</v>
      </c>
      <c r="D37" s="111" t="s">
        <v>744</v>
      </c>
      <c r="E37" s="252" t="s">
        <v>894</v>
      </c>
      <c r="F37" s="102">
        <f t="shared" si="0"/>
        <v>6</v>
      </c>
    </row>
    <row r="38" spans="2:8">
      <c r="B38" s="250">
        <v>62</v>
      </c>
      <c r="C38" s="251" t="s">
        <v>194</v>
      </c>
      <c r="D38" s="111" t="s">
        <v>746</v>
      </c>
      <c r="E38" s="252" t="s">
        <v>894</v>
      </c>
      <c r="F38" s="102">
        <f t="shared" si="0"/>
        <v>6</v>
      </c>
    </row>
    <row r="39" spans="2:8">
      <c r="B39" s="109">
        <v>63</v>
      </c>
      <c r="C39" s="248" t="s">
        <v>314</v>
      </c>
      <c r="D39" s="111" t="s">
        <v>747</v>
      </c>
      <c r="E39" s="173" t="s">
        <v>894</v>
      </c>
      <c r="F39" s="102">
        <f t="shared" si="0"/>
        <v>6</v>
      </c>
    </row>
    <row r="40" spans="2:8">
      <c r="B40" s="109">
        <v>64</v>
      </c>
      <c r="C40" s="248" t="s">
        <v>312</v>
      </c>
      <c r="D40" s="111" t="s">
        <v>748</v>
      </c>
      <c r="E40" s="173" t="s">
        <v>894</v>
      </c>
      <c r="F40" s="102">
        <f t="shared" si="0"/>
        <v>6</v>
      </c>
    </row>
    <row r="41" spans="2:8">
      <c r="B41" s="109">
        <v>65</v>
      </c>
      <c r="C41" s="248" t="s">
        <v>315</v>
      </c>
      <c r="D41" s="111" t="s">
        <v>784</v>
      </c>
      <c r="E41" s="173" t="s">
        <v>894</v>
      </c>
      <c r="F41" s="102">
        <f t="shared" si="0"/>
        <v>6</v>
      </c>
    </row>
    <row r="42" spans="2:8">
      <c r="B42" s="109">
        <v>66</v>
      </c>
      <c r="C42" s="248" t="s">
        <v>340</v>
      </c>
      <c r="D42" s="111" t="s">
        <v>785</v>
      </c>
      <c r="E42" s="173" t="s">
        <v>894</v>
      </c>
      <c r="F42" s="102">
        <f t="shared" si="0"/>
        <v>6</v>
      </c>
    </row>
    <row r="43" spans="2:8" ht="24">
      <c r="B43" s="109">
        <v>67</v>
      </c>
      <c r="C43" s="255" t="s">
        <v>344</v>
      </c>
      <c r="D43" s="106" t="s">
        <v>786</v>
      </c>
      <c r="E43" s="173" t="s">
        <v>894</v>
      </c>
      <c r="F43" s="102">
        <f t="shared" si="0"/>
        <v>6</v>
      </c>
    </row>
    <row r="44" spans="2:8">
      <c r="B44" s="109">
        <v>71</v>
      </c>
      <c r="C44" s="248" t="s">
        <v>317</v>
      </c>
      <c r="D44" s="111" t="s">
        <v>707</v>
      </c>
      <c r="E44" s="173" t="s">
        <v>411</v>
      </c>
      <c r="F44" s="102">
        <f t="shared" si="0"/>
        <v>7</v>
      </c>
    </row>
    <row r="45" spans="2:8">
      <c r="B45" s="109">
        <v>72</v>
      </c>
      <c r="C45" s="248" t="s">
        <v>194</v>
      </c>
      <c r="D45" s="111" t="s">
        <v>710</v>
      </c>
      <c r="E45" s="173" t="s">
        <v>411</v>
      </c>
      <c r="F45" s="102">
        <f t="shared" si="0"/>
        <v>7</v>
      </c>
    </row>
    <row r="46" spans="2:8">
      <c r="B46" s="109">
        <v>73</v>
      </c>
      <c r="C46" s="248" t="s">
        <v>314</v>
      </c>
      <c r="D46" s="111" t="s">
        <v>712</v>
      </c>
      <c r="E46" s="173" t="s">
        <v>411</v>
      </c>
      <c r="F46" s="102">
        <f t="shared" si="0"/>
        <v>7</v>
      </c>
    </row>
    <row r="47" spans="2:8">
      <c r="B47" s="109">
        <v>74</v>
      </c>
      <c r="C47" s="248" t="s">
        <v>312</v>
      </c>
      <c r="D47" s="111" t="s">
        <v>713</v>
      </c>
      <c r="E47" s="173" t="s">
        <v>411</v>
      </c>
      <c r="F47" s="102">
        <f t="shared" si="0"/>
        <v>7</v>
      </c>
      <c r="H47" s="104" t="s">
        <v>408</v>
      </c>
    </row>
    <row r="48" spans="2:8">
      <c r="B48" s="109">
        <v>75</v>
      </c>
      <c r="C48" s="248" t="s">
        <v>315</v>
      </c>
      <c r="D48" s="111" t="s">
        <v>715</v>
      </c>
      <c r="E48" s="173" t="s">
        <v>411</v>
      </c>
      <c r="F48" s="102">
        <f t="shared" si="0"/>
        <v>7</v>
      </c>
    </row>
    <row r="49" spans="1:6">
      <c r="B49" s="109">
        <v>76</v>
      </c>
      <c r="C49" s="248" t="s">
        <v>340</v>
      </c>
      <c r="D49" s="111" t="s">
        <v>716</v>
      </c>
      <c r="E49" s="173" t="s">
        <v>411</v>
      </c>
      <c r="F49" s="102">
        <f t="shared" si="0"/>
        <v>7</v>
      </c>
    </row>
    <row r="50" spans="1:6">
      <c r="B50" s="109">
        <v>77</v>
      </c>
      <c r="C50" s="249" t="s">
        <v>344</v>
      </c>
      <c r="D50" s="106" t="s">
        <v>717</v>
      </c>
      <c r="E50" s="173" t="s">
        <v>411</v>
      </c>
      <c r="F50" s="102">
        <f t="shared" si="0"/>
        <v>7</v>
      </c>
    </row>
    <row r="51" spans="1:6">
      <c r="A51" s="131"/>
      <c r="B51" s="176">
        <v>81</v>
      </c>
      <c r="C51" s="248" t="s">
        <v>317</v>
      </c>
      <c r="D51" s="111" t="s">
        <v>571</v>
      </c>
      <c r="E51" s="173" t="s">
        <v>418</v>
      </c>
      <c r="F51" s="102">
        <f t="shared" si="0"/>
        <v>8</v>
      </c>
    </row>
    <row r="52" spans="1:6">
      <c r="A52" s="131"/>
      <c r="B52" s="176">
        <v>82</v>
      </c>
      <c r="C52" s="248" t="s">
        <v>194</v>
      </c>
      <c r="D52" s="111" t="s">
        <v>749</v>
      </c>
      <c r="E52" s="173" t="s">
        <v>418</v>
      </c>
      <c r="F52" s="102">
        <f t="shared" si="0"/>
        <v>8</v>
      </c>
    </row>
    <row r="53" spans="1:6">
      <c r="A53" s="131"/>
      <c r="B53" s="176">
        <v>83</v>
      </c>
      <c r="C53" s="248" t="s">
        <v>314</v>
      </c>
      <c r="D53" s="111" t="s">
        <v>790</v>
      </c>
      <c r="E53" s="173" t="s">
        <v>418</v>
      </c>
      <c r="F53" s="102">
        <f t="shared" si="0"/>
        <v>8</v>
      </c>
    </row>
    <row r="54" spans="1:6">
      <c r="A54" s="131"/>
      <c r="B54" s="176">
        <v>84</v>
      </c>
      <c r="C54" s="248" t="s">
        <v>312</v>
      </c>
      <c r="D54" s="111" t="s">
        <v>572</v>
      </c>
      <c r="E54" s="173" t="s">
        <v>418</v>
      </c>
      <c r="F54" s="102">
        <f t="shared" si="0"/>
        <v>8</v>
      </c>
    </row>
    <row r="55" spans="1:6">
      <c r="A55" s="131"/>
      <c r="B55" s="176">
        <v>85</v>
      </c>
      <c r="C55" s="248" t="s">
        <v>315</v>
      </c>
      <c r="D55" s="122" t="s">
        <v>791</v>
      </c>
      <c r="E55" s="173" t="s">
        <v>418</v>
      </c>
      <c r="F55" s="102">
        <f t="shared" si="0"/>
        <v>8</v>
      </c>
    </row>
    <row r="56" spans="1:6">
      <c r="A56" s="131"/>
      <c r="B56" s="176">
        <v>86</v>
      </c>
      <c r="C56" s="248" t="s">
        <v>340</v>
      </c>
      <c r="D56" s="111" t="s">
        <v>792</v>
      </c>
      <c r="E56" s="173" t="s">
        <v>418</v>
      </c>
      <c r="F56" s="102">
        <f t="shared" si="0"/>
        <v>8</v>
      </c>
    </row>
    <row r="57" spans="1:6">
      <c r="A57" s="131"/>
      <c r="B57" s="176">
        <v>87</v>
      </c>
      <c r="C57" s="248" t="s">
        <v>344</v>
      </c>
      <c r="D57" s="110" t="s">
        <v>793</v>
      </c>
      <c r="E57" s="173" t="s">
        <v>418</v>
      </c>
      <c r="F57" s="102">
        <f t="shared" si="0"/>
        <v>8</v>
      </c>
    </row>
    <row r="58" spans="1:6">
      <c r="B58" s="109">
        <v>91</v>
      </c>
      <c r="C58" s="256" t="s">
        <v>317</v>
      </c>
      <c r="D58" s="134" t="s">
        <v>732</v>
      </c>
      <c r="E58" s="173" t="s">
        <v>426</v>
      </c>
      <c r="F58" s="102">
        <f t="shared" si="0"/>
        <v>9</v>
      </c>
    </row>
    <row r="59" spans="1:6">
      <c r="A59" s="131"/>
      <c r="B59" s="176">
        <v>92</v>
      </c>
      <c r="C59" s="248" t="s">
        <v>194</v>
      </c>
      <c r="D59" s="111" t="s">
        <v>733</v>
      </c>
      <c r="E59" s="173" t="s">
        <v>426</v>
      </c>
      <c r="F59" s="102">
        <f t="shared" si="0"/>
        <v>9</v>
      </c>
    </row>
    <row r="60" spans="1:6">
      <c r="A60" s="131"/>
      <c r="B60" s="176">
        <v>93</v>
      </c>
      <c r="C60" s="248" t="s">
        <v>314</v>
      </c>
      <c r="D60" s="111" t="s">
        <v>734</v>
      </c>
      <c r="E60" s="173" t="s">
        <v>426</v>
      </c>
      <c r="F60" s="102">
        <f t="shared" si="0"/>
        <v>9</v>
      </c>
    </row>
    <row r="61" spans="1:6">
      <c r="A61" s="131"/>
      <c r="B61" s="176">
        <v>94</v>
      </c>
      <c r="C61" s="248" t="s">
        <v>312</v>
      </c>
      <c r="D61" s="111" t="s">
        <v>735</v>
      </c>
      <c r="E61" s="173" t="s">
        <v>426</v>
      </c>
      <c r="F61" s="102">
        <f t="shared" si="0"/>
        <v>9</v>
      </c>
    </row>
    <row r="62" spans="1:6">
      <c r="A62" s="131"/>
      <c r="B62" s="176">
        <v>95</v>
      </c>
      <c r="C62" s="248" t="s">
        <v>315</v>
      </c>
      <c r="D62" s="136" t="s">
        <v>736</v>
      </c>
      <c r="E62" s="173" t="s">
        <v>426</v>
      </c>
      <c r="F62" s="102">
        <f t="shared" si="0"/>
        <v>9</v>
      </c>
    </row>
    <row r="63" spans="1:6">
      <c r="A63" s="137"/>
      <c r="B63" s="176">
        <v>96</v>
      </c>
      <c r="C63" s="248" t="s">
        <v>340</v>
      </c>
      <c r="D63" s="111" t="s">
        <v>737</v>
      </c>
      <c r="E63" s="173" t="s">
        <v>426</v>
      </c>
      <c r="F63" s="102">
        <f t="shared" si="0"/>
        <v>9</v>
      </c>
    </row>
    <row r="64" spans="1:6">
      <c r="A64" s="131"/>
      <c r="B64" s="176">
        <v>97</v>
      </c>
      <c r="C64" s="248" t="s">
        <v>344</v>
      </c>
      <c r="D64" s="111" t="s">
        <v>738</v>
      </c>
      <c r="E64" s="173" t="s">
        <v>426</v>
      </c>
      <c r="F64" s="102">
        <f t="shared" si="0"/>
        <v>9</v>
      </c>
    </row>
    <row r="65" spans="1:6">
      <c r="A65" s="131"/>
      <c r="B65" s="176">
        <v>101</v>
      </c>
      <c r="C65" s="248" t="s">
        <v>317</v>
      </c>
      <c r="D65" s="111" t="s">
        <v>718</v>
      </c>
      <c r="E65" s="173" t="s">
        <v>427</v>
      </c>
      <c r="F65" s="102">
        <f t="shared" si="0"/>
        <v>10</v>
      </c>
    </row>
    <row r="66" spans="1:6">
      <c r="B66" s="109">
        <v>102</v>
      </c>
      <c r="C66" s="249" t="s">
        <v>194</v>
      </c>
      <c r="D66" s="106" t="s">
        <v>719</v>
      </c>
      <c r="E66" s="173" t="s">
        <v>427</v>
      </c>
      <c r="F66" s="102">
        <f t="shared" si="0"/>
        <v>10</v>
      </c>
    </row>
    <row r="67" spans="1:6">
      <c r="A67" s="131"/>
      <c r="B67" s="176">
        <v>103</v>
      </c>
      <c r="C67" s="248" t="s">
        <v>314</v>
      </c>
      <c r="D67" s="122" t="s">
        <v>721</v>
      </c>
      <c r="E67" s="173" t="s">
        <v>427</v>
      </c>
      <c r="F67" s="102">
        <f t="shared" si="0"/>
        <v>10</v>
      </c>
    </row>
    <row r="68" spans="1:6">
      <c r="A68" s="131"/>
      <c r="B68" s="176">
        <v>104</v>
      </c>
      <c r="C68" s="248" t="s">
        <v>312</v>
      </c>
      <c r="D68" s="122" t="s">
        <v>722</v>
      </c>
      <c r="E68" s="173" t="s">
        <v>427</v>
      </c>
      <c r="F68" s="102">
        <f t="shared" ref="F68:F131" si="2">(ROUNDDOWN(B68/10,0))</f>
        <v>10</v>
      </c>
    </row>
    <row r="69" spans="1:6">
      <c r="A69" s="131"/>
      <c r="B69" s="176">
        <v>105</v>
      </c>
      <c r="C69" s="248" t="s">
        <v>315</v>
      </c>
      <c r="D69" s="111" t="s">
        <v>723</v>
      </c>
      <c r="E69" s="173" t="s">
        <v>427</v>
      </c>
      <c r="F69" s="102">
        <f t="shared" si="2"/>
        <v>10</v>
      </c>
    </row>
    <row r="70" spans="1:6">
      <c r="A70" s="131"/>
      <c r="B70" s="176">
        <v>106</v>
      </c>
      <c r="C70" s="248" t="s">
        <v>340</v>
      </c>
      <c r="D70" s="111" t="s">
        <v>724</v>
      </c>
      <c r="E70" s="173" t="s">
        <v>427</v>
      </c>
      <c r="F70" s="102">
        <f t="shared" si="2"/>
        <v>10</v>
      </c>
    </row>
    <row r="71" spans="1:6">
      <c r="A71" s="131"/>
      <c r="B71" s="176">
        <v>107</v>
      </c>
      <c r="C71" s="248" t="s">
        <v>344</v>
      </c>
      <c r="D71" s="111" t="s">
        <v>725</v>
      </c>
      <c r="E71" s="173" t="s">
        <v>427</v>
      </c>
      <c r="F71" s="102">
        <f t="shared" si="2"/>
        <v>10</v>
      </c>
    </row>
    <row r="72" spans="1:6">
      <c r="A72" s="131"/>
      <c r="B72" s="176">
        <v>111</v>
      </c>
      <c r="C72" s="248" t="s">
        <v>317</v>
      </c>
      <c r="D72" s="122" t="s">
        <v>592</v>
      </c>
      <c r="E72" s="173" t="s">
        <v>437</v>
      </c>
      <c r="F72" s="102">
        <f t="shared" si="2"/>
        <v>11</v>
      </c>
    </row>
    <row r="73" spans="1:6">
      <c r="A73" s="131"/>
      <c r="B73" s="176">
        <v>112</v>
      </c>
      <c r="C73" s="248" t="s">
        <v>194</v>
      </c>
      <c r="D73" s="122" t="s">
        <v>794</v>
      </c>
      <c r="E73" s="173" t="s">
        <v>437</v>
      </c>
      <c r="F73" s="102">
        <f t="shared" si="2"/>
        <v>11</v>
      </c>
    </row>
    <row r="74" spans="1:6">
      <c r="B74" s="109">
        <v>113</v>
      </c>
      <c r="C74" s="249" t="s">
        <v>314</v>
      </c>
      <c r="D74" s="106" t="s">
        <v>596</v>
      </c>
      <c r="E74" s="173" t="s">
        <v>437</v>
      </c>
      <c r="F74" s="102">
        <f t="shared" si="2"/>
        <v>11</v>
      </c>
    </row>
    <row r="75" spans="1:6">
      <c r="A75" s="131"/>
      <c r="B75" s="176">
        <v>114</v>
      </c>
      <c r="C75" s="248" t="s">
        <v>312</v>
      </c>
      <c r="D75" s="111" t="s">
        <v>795</v>
      </c>
      <c r="E75" s="173" t="s">
        <v>437</v>
      </c>
      <c r="F75" s="102">
        <f t="shared" si="2"/>
        <v>11</v>
      </c>
    </row>
    <row r="76" spans="1:6">
      <c r="A76" s="131"/>
      <c r="B76" s="176">
        <v>115</v>
      </c>
      <c r="C76" s="248" t="s">
        <v>315</v>
      </c>
      <c r="D76" s="111" t="s">
        <v>796</v>
      </c>
      <c r="E76" s="173" t="s">
        <v>437</v>
      </c>
      <c r="F76" s="102">
        <f t="shared" si="2"/>
        <v>11</v>
      </c>
    </row>
    <row r="77" spans="1:6">
      <c r="A77" s="131"/>
      <c r="B77" s="176">
        <v>116</v>
      </c>
      <c r="C77" s="248" t="s">
        <v>340</v>
      </c>
      <c r="D77" s="111" t="s">
        <v>797</v>
      </c>
      <c r="E77" s="173" t="s">
        <v>437</v>
      </c>
      <c r="F77" s="102">
        <f t="shared" si="2"/>
        <v>11</v>
      </c>
    </row>
    <row r="78" spans="1:6">
      <c r="A78" s="131"/>
      <c r="B78" s="176">
        <v>117</v>
      </c>
      <c r="C78" s="248" t="s">
        <v>344</v>
      </c>
      <c r="D78" s="111" t="s">
        <v>595</v>
      </c>
      <c r="E78" s="173" t="s">
        <v>437</v>
      </c>
      <c r="F78" s="102">
        <f t="shared" si="2"/>
        <v>11</v>
      </c>
    </row>
    <row r="79" spans="1:6">
      <c r="A79" s="131"/>
      <c r="B79" s="176">
        <v>121</v>
      </c>
      <c r="C79" s="248" t="s">
        <v>317</v>
      </c>
      <c r="D79" s="111" t="s">
        <v>798</v>
      </c>
      <c r="E79" s="173" t="s">
        <v>799</v>
      </c>
      <c r="F79" s="102">
        <f t="shared" si="2"/>
        <v>12</v>
      </c>
    </row>
    <row r="80" spans="1:6">
      <c r="A80" s="131"/>
      <c r="B80" s="176">
        <v>122</v>
      </c>
      <c r="C80" s="248" t="s">
        <v>194</v>
      </c>
      <c r="D80" s="122" t="s">
        <v>800</v>
      </c>
      <c r="E80" s="173" t="s">
        <v>799</v>
      </c>
      <c r="F80" s="102">
        <f t="shared" si="2"/>
        <v>12</v>
      </c>
    </row>
    <row r="81" spans="1:8">
      <c r="A81" s="131"/>
      <c r="B81" s="176">
        <v>123</v>
      </c>
      <c r="C81" s="248" t="s">
        <v>314</v>
      </c>
      <c r="D81" s="111" t="s">
        <v>801</v>
      </c>
      <c r="E81" s="173" t="s">
        <v>799</v>
      </c>
      <c r="F81" s="102">
        <f t="shared" si="2"/>
        <v>12</v>
      </c>
    </row>
    <row r="82" spans="1:8">
      <c r="B82" s="109">
        <v>124</v>
      </c>
      <c r="C82" s="249" t="s">
        <v>312</v>
      </c>
      <c r="D82" s="106" t="s">
        <v>802</v>
      </c>
      <c r="E82" s="173" t="s">
        <v>799</v>
      </c>
      <c r="F82" s="102">
        <f t="shared" si="2"/>
        <v>12</v>
      </c>
    </row>
    <row r="83" spans="1:8">
      <c r="A83" s="131"/>
      <c r="B83" s="176">
        <v>125</v>
      </c>
      <c r="C83" s="248" t="s">
        <v>315</v>
      </c>
      <c r="D83" s="111" t="s">
        <v>803</v>
      </c>
      <c r="E83" s="173" t="s">
        <v>799</v>
      </c>
      <c r="F83" s="102">
        <f t="shared" si="2"/>
        <v>12</v>
      </c>
    </row>
    <row r="84" spans="1:8">
      <c r="A84" s="131"/>
      <c r="B84" s="176">
        <v>131</v>
      </c>
      <c r="C84" s="248" t="s">
        <v>317</v>
      </c>
      <c r="D84" s="111" t="s">
        <v>602</v>
      </c>
      <c r="E84" s="173" t="s">
        <v>804</v>
      </c>
      <c r="F84" s="102">
        <f t="shared" si="2"/>
        <v>13</v>
      </c>
    </row>
    <row r="85" spans="1:8">
      <c r="A85" s="137"/>
      <c r="B85" s="176">
        <v>132</v>
      </c>
      <c r="C85" s="248" t="s">
        <v>194</v>
      </c>
      <c r="D85" s="111" t="s">
        <v>805</v>
      </c>
      <c r="E85" s="173" t="s">
        <v>804</v>
      </c>
      <c r="F85" s="102">
        <f t="shared" si="2"/>
        <v>13</v>
      </c>
    </row>
    <row r="86" spans="1:8">
      <c r="A86" s="137"/>
      <c r="B86" s="176">
        <v>133</v>
      </c>
      <c r="C86" s="248" t="s">
        <v>314</v>
      </c>
      <c r="D86" s="111" t="s">
        <v>895</v>
      </c>
      <c r="E86" s="173" t="s">
        <v>804</v>
      </c>
      <c r="F86" s="102">
        <f t="shared" si="2"/>
        <v>13</v>
      </c>
    </row>
    <row r="87" spans="1:8">
      <c r="B87" s="109">
        <v>134</v>
      </c>
      <c r="C87" s="257" t="s">
        <v>312</v>
      </c>
      <c r="D87" s="106" t="s">
        <v>807</v>
      </c>
      <c r="E87" s="173" t="s">
        <v>804</v>
      </c>
      <c r="F87" s="102">
        <f t="shared" si="2"/>
        <v>13</v>
      </c>
    </row>
    <row r="88" spans="1:8">
      <c r="A88" s="137"/>
      <c r="B88" s="176">
        <v>141</v>
      </c>
      <c r="C88" s="248" t="s">
        <v>317</v>
      </c>
      <c r="D88" s="111" t="s">
        <v>808</v>
      </c>
      <c r="E88" s="173" t="s">
        <v>809</v>
      </c>
      <c r="F88" s="102">
        <f t="shared" si="2"/>
        <v>14</v>
      </c>
    </row>
    <row r="89" spans="1:8" ht="24">
      <c r="A89" s="139"/>
      <c r="B89" s="176">
        <v>142</v>
      </c>
      <c r="C89" s="248" t="s">
        <v>194</v>
      </c>
      <c r="D89" s="122" t="s">
        <v>810</v>
      </c>
      <c r="E89" s="173" t="s">
        <v>809</v>
      </c>
      <c r="F89" s="102">
        <f t="shared" si="2"/>
        <v>14</v>
      </c>
    </row>
    <row r="90" spans="1:8" ht="24">
      <c r="A90" s="139"/>
      <c r="B90" s="176">
        <v>143</v>
      </c>
      <c r="C90" s="248" t="s">
        <v>314</v>
      </c>
      <c r="D90" s="111" t="s">
        <v>607</v>
      </c>
      <c r="E90" s="173" t="s">
        <v>809</v>
      </c>
      <c r="F90" s="102">
        <f t="shared" si="2"/>
        <v>14</v>
      </c>
    </row>
    <row r="91" spans="1:8" ht="24">
      <c r="A91" s="139"/>
      <c r="B91" s="176">
        <v>144</v>
      </c>
      <c r="C91" s="248" t="s">
        <v>312</v>
      </c>
      <c r="D91" s="111" t="s">
        <v>811</v>
      </c>
      <c r="E91" s="173" t="s">
        <v>809</v>
      </c>
      <c r="F91" s="102">
        <f t="shared" si="2"/>
        <v>14</v>
      </c>
    </row>
    <row r="92" spans="1:8" ht="24">
      <c r="A92" s="139"/>
      <c r="B92" s="176">
        <v>145</v>
      </c>
      <c r="C92" s="248" t="s">
        <v>315</v>
      </c>
      <c r="D92" s="111" t="s">
        <v>812</v>
      </c>
      <c r="E92" s="173" t="s">
        <v>809</v>
      </c>
      <c r="F92" s="102">
        <f t="shared" si="2"/>
        <v>14</v>
      </c>
    </row>
    <row r="93" spans="1:8" ht="24">
      <c r="A93" s="139"/>
      <c r="B93" s="176">
        <v>146</v>
      </c>
      <c r="C93" s="248" t="s">
        <v>340</v>
      </c>
      <c r="D93" s="122" t="s">
        <v>813</v>
      </c>
      <c r="E93" s="173" t="s">
        <v>809</v>
      </c>
      <c r="F93" s="102">
        <f t="shared" si="2"/>
        <v>14</v>
      </c>
      <c r="H93" s="107"/>
    </row>
    <row r="94" spans="1:8">
      <c r="B94" s="109">
        <v>151</v>
      </c>
      <c r="C94" s="217" t="s">
        <v>317</v>
      </c>
      <c r="D94" s="134" t="s">
        <v>612</v>
      </c>
      <c r="E94" s="173" t="s">
        <v>445</v>
      </c>
      <c r="F94" s="102">
        <f t="shared" si="2"/>
        <v>15</v>
      </c>
    </row>
    <row r="95" spans="1:8">
      <c r="A95" s="131"/>
      <c r="B95" s="176">
        <v>152</v>
      </c>
      <c r="C95" s="248" t="s">
        <v>194</v>
      </c>
      <c r="D95" s="111" t="s">
        <v>616</v>
      </c>
      <c r="E95" s="173" t="s">
        <v>445</v>
      </c>
      <c r="F95" s="102">
        <f t="shared" si="2"/>
        <v>15</v>
      </c>
    </row>
    <row r="96" spans="1:8">
      <c r="A96" s="131"/>
      <c r="B96" s="176">
        <v>153</v>
      </c>
      <c r="C96" s="248" t="s">
        <v>314</v>
      </c>
      <c r="D96" s="122" t="s">
        <v>814</v>
      </c>
      <c r="E96" s="173" t="s">
        <v>445</v>
      </c>
      <c r="F96" s="102">
        <f t="shared" si="2"/>
        <v>15</v>
      </c>
    </row>
    <row r="97" spans="1:8">
      <c r="A97" s="131"/>
      <c r="B97" s="176">
        <v>154</v>
      </c>
      <c r="C97" s="248" t="s">
        <v>312</v>
      </c>
      <c r="D97" s="111" t="s">
        <v>815</v>
      </c>
      <c r="E97" s="173" t="s">
        <v>445</v>
      </c>
      <c r="F97" s="102">
        <f t="shared" si="2"/>
        <v>15</v>
      </c>
    </row>
    <row r="98" spans="1:8">
      <c r="A98" s="131"/>
      <c r="B98" s="176">
        <v>155</v>
      </c>
      <c r="C98" s="248" t="s">
        <v>315</v>
      </c>
      <c r="D98" s="111" t="s">
        <v>816</v>
      </c>
      <c r="E98" s="173" t="s">
        <v>445</v>
      </c>
      <c r="F98" s="102">
        <f t="shared" si="2"/>
        <v>15</v>
      </c>
    </row>
    <row r="99" spans="1:8">
      <c r="A99" s="131"/>
      <c r="B99" s="176">
        <v>161</v>
      </c>
      <c r="C99" s="248" t="s">
        <v>317</v>
      </c>
      <c r="D99" s="122" t="s">
        <v>817</v>
      </c>
      <c r="E99" s="173" t="s">
        <v>448</v>
      </c>
      <c r="F99" s="102">
        <f t="shared" si="2"/>
        <v>16</v>
      </c>
    </row>
    <row r="100" spans="1:8">
      <c r="A100" s="131"/>
      <c r="B100" s="176">
        <v>162</v>
      </c>
      <c r="C100" s="248" t="s">
        <v>194</v>
      </c>
      <c r="D100" s="122" t="s">
        <v>818</v>
      </c>
      <c r="E100" s="173" t="s">
        <v>448</v>
      </c>
      <c r="F100" s="102">
        <f t="shared" si="2"/>
        <v>16</v>
      </c>
      <c r="H100" s="107"/>
    </row>
    <row r="101" spans="1:8">
      <c r="A101" s="131"/>
      <c r="B101" s="176">
        <v>163</v>
      </c>
      <c r="C101" s="248" t="s">
        <v>314</v>
      </c>
      <c r="D101" s="111" t="s">
        <v>819</v>
      </c>
      <c r="E101" s="173" t="s">
        <v>448</v>
      </c>
      <c r="F101" s="102">
        <f t="shared" si="2"/>
        <v>16</v>
      </c>
      <c r="H101" s="107"/>
    </row>
    <row r="102" spans="1:8">
      <c r="B102" s="109">
        <v>164</v>
      </c>
      <c r="C102" s="217" t="s">
        <v>312</v>
      </c>
      <c r="D102" s="106" t="s">
        <v>820</v>
      </c>
      <c r="E102" s="173" t="s">
        <v>448</v>
      </c>
      <c r="F102" s="102">
        <f t="shared" si="2"/>
        <v>16</v>
      </c>
    </row>
    <row r="103" spans="1:8">
      <c r="A103" s="131"/>
      <c r="B103" s="176">
        <v>165</v>
      </c>
      <c r="C103" s="248" t="s">
        <v>315</v>
      </c>
      <c r="D103" s="111" t="s">
        <v>821</v>
      </c>
      <c r="E103" s="173" t="s">
        <v>448</v>
      </c>
      <c r="F103" s="102">
        <f t="shared" si="2"/>
        <v>16</v>
      </c>
    </row>
    <row r="104" spans="1:8">
      <c r="A104" s="131"/>
      <c r="B104" s="176">
        <v>166</v>
      </c>
      <c r="C104" s="248" t="s">
        <v>340</v>
      </c>
      <c r="D104" s="111" t="s">
        <v>822</v>
      </c>
      <c r="E104" s="173" t="s">
        <v>448</v>
      </c>
      <c r="F104" s="102">
        <f t="shared" si="2"/>
        <v>16</v>
      </c>
    </row>
    <row r="105" spans="1:8">
      <c r="A105" s="131"/>
      <c r="B105" s="176">
        <v>167</v>
      </c>
      <c r="C105" s="248" t="s">
        <v>344</v>
      </c>
      <c r="D105" s="111" t="s">
        <v>896</v>
      </c>
      <c r="E105" s="173" t="s">
        <v>448</v>
      </c>
      <c r="F105" s="102">
        <f t="shared" si="2"/>
        <v>16</v>
      </c>
    </row>
    <row r="106" spans="1:8">
      <c r="A106" s="131"/>
      <c r="B106" s="176">
        <v>171</v>
      </c>
      <c r="C106" s="248" t="s">
        <v>317</v>
      </c>
      <c r="D106" s="111" t="s">
        <v>824</v>
      </c>
      <c r="E106" s="173" t="s">
        <v>369</v>
      </c>
      <c r="F106" s="102">
        <f t="shared" si="2"/>
        <v>17</v>
      </c>
      <c r="H106" s="107"/>
    </row>
    <row r="107" spans="1:8">
      <c r="A107" s="131"/>
      <c r="B107" s="176">
        <v>172</v>
      </c>
      <c r="C107" s="248" t="s">
        <v>194</v>
      </c>
      <c r="D107" s="111" t="s">
        <v>825</v>
      </c>
      <c r="E107" s="173" t="s">
        <v>369</v>
      </c>
      <c r="F107" s="102">
        <f t="shared" si="2"/>
        <v>17</v>
      </c>
      <c r="H107" s="107"/>
    </row>
    <row r="108" spans="1:8">
      <c r="A108" s="131"/>
      <c r="B108" s="176">
        <v>173</v>
      </c>
      <c r="C108" s="248" t="s">
        <v>314</v>
      </c>
      <c r="D108" s="111" t="s">
        <v>826</v>
      </c>
      <c r="E108" s="173" t="s">
        <v>369</v>
      </c>
      <c r="F108" s="102">
        <f t="shared" si="2"/>
        <v>17</v>
      </c>
      <c r="H108" s="107"/>
    </row>
    <row r="109" spans="1:8">
      <c r="A109" s="131"/>
      <c r="B109" s="176">
        <v>174</v>
      </c>
      <c r="C109" s="248" t="s">
        <v>312</v>
      </c>
      <c r="D109" s="111" t="s">
        <v>827</v>
      </c>
      <c r="E109" s="173" t="s">
        <v>369</v>
      </c>
      <c r="F109" s="102">
        <f t="shared" si="2"/>
        <v>17</v>
      </c>
    </row>
    <row r="110" spans="1:8">
      <c r="B110" s="109">
        <v>175</v>
      </c>
      <c r="C110" s="217" t="s">
        <v>315</v>
      </c>
      <c r="D110" s="106" t="s">
        <v>828</v>
      </c>
      <c r="E110" s="173" t="s">
        <v>369</v>
      </c>
      <c r="F110" s="102">
        <f t="shared" si="2"/>
        <v>17</v>
      </c>
    </row>
    <row r="111" spans="1:8">
      <c r="A111" s="131"/>
      <c r="B111" s="176">
        <v>181</v>
      </c>
      <c r="C111" s="248" t="s">
        <v>317</v>
      </c>
      <c r="D111" s="111" t="s">
        <v>829</v>
      </c>
      <c r="E111" s="173" t="s">
        <v>372</v>
      </c>
      <c r="F111" s="102">
        <f t="shared" si="2"/>
        <v>18</v>
      </c>
    </row>
    <row r="112" spans="1:8">
      <c r="A112" s="131"/>
      <c r="B112" s="176">
        <v>182</v>
      </c>
      <c r="C112" s="248" t="s">
        <v>194</v>
      </c>
      <c r="D112" s="111" t="s">
        <v>830</v>
      </c>
      <c r="E112" s="173" t="s">
        <v>372</v>
      </c>
      <c r="F112" s="102">
        <f t="shared" si="2"/>
        <v>18</v>
      </c>
      <c r="H112" s="107"/>
    </row>
    <row r="113" spans="1:8">
      <c r="A113" s="131"/>
      <c r="B113" s="176">
        <v>183</v>
      </c>
      <c r="C113" s="248" t="s">
        <v>314</v>
      </c>
      <c r="D113" s="111" t="s">
        <v>634</v>
      </c>
      <c r="E113" s="173" t="s">
        <v>372</v>
      </c>
      <c r="F113" s="102">
        <f t="shared" si="2"/>
        <v>18</v>
      </c>
      <c r="H113" s="140"/>
    </row>
    <row r="114" spans="1:8">
      <c r="A114" s="131"/>
      <c r="B114" s="176">
        <v>184</v>
      </c>
      <c r="C114" s="248" t="s">
        <v>312</v>
      </c>
      <c r="D114" s="111" t="s">
        <v>831</v>
      </c>
      <c r="E114" s="173" t="s">
        <v>372</v>
      </c>
      <c r="F114" s="102">
        <f t="shared" si="2"/>
        <v>18</v>
      </c>
      <c r="H114" s="107"/>
    </row>
    <row r="115" spans="1:8">
      <c r="A115" s="131"/>
      <c r="B115" s="176">
        <v>185</v>
      </c>
      <c r="C115" s="248" t="s">
        <v>315</v>
      </c>
      <c r="D115" s="111" t="s">
        <v>635</v>
      </c>
      <c r="E115" s="173" t="s">
        <v>372</v>
      </c>
      <c r="F115" s="102">
        <f t="shared" si="2"/>
        <v>18</v>
      </c>
      <c r="H115" s="107"/>
    </row>
    <row r="116" spans="1:8">
      <c r="A116" s="131"/>
      <c r="B116" s="176">
        <v>186</v>
      </c>
      <c r="C116" s="248" t="s">
        <v>340</v>
      </c>
      <c r="D116" s="122" t="s">
        <v>832</v>
      </c>
      <c r="E116" s="173" t="s">
        <v>372</v>
      </c>
      <c r="F116" s="102">
        <f t="shared" si="2"/>
        <v>18</v>
      </c>
    </row>
    <row r="117" spans="1:8">
      <c r="A117" s="131"/>
      <c r="B117" s="176">
        <v>187</v>
      </c>
      <c r="C117" s="248" t="s">
        <v>344</v>
      </c>
      <c r="D117" s="111" t="s">
        <v>833</v>
      </c>
      <c r="E117" s="173" t="s">
        <v>372</v>
      </c>
      <c r="F117" s="102">
        <f t="shared" si="2"/>
        <v>18</v>
      </c>
    </row>
    <row r="118" spans="1:8">
      <c r="B118" s="109">
        <v>191</v>
      </c>
      <c r="C118" s="217" t="s">
        <v>317</v>
      </c>
      <c r="D118" s="106" t="s">
        <v>726</v>
      </c>
      <c r="E118" s="173" t="s">
        <v>375</v>
      </c>
      <c r="F118" s="102">
        <f t="shared" si="2"/>
        <v>19</v>
      </c>
    </row>
    <row r="119" spans="1:8">
      <c r="A119" s="131"/>
      <c r="B119" s="176">
        <v>192</v>
      </c>
      <c r="C119" s="248" t="s">
        <v>194</v>
      </c>
      <c r="D119" s="111" t="s">
        <v>727</v>
      </c>
      <c r="E119" s="173" t="s">
        <v>375</v>
      </c>
      <c r="F119" s="102">
        <f t="shared" si="2"/>
        <v>19</v>
      </c>
    </row>
    <row r="120" spans="1:8">
      <c r="A120" s="131"/>
      <c r="B120" s="176">
        <v>193</v>
      </c>
      <c r="C120" s="248" t="s">
        <v>314</v>
      </c>
      <c r="D120" s="111" t="s">
        <v>728</v>
      </c>
      <c r="E120" s="173" t="s">
        <v>375</v>
      </c>
      <c r="F120" s="102">
        <f t="shared" si="2"/>
        <v>19</v>
      </c>
    </row>
    <row r="121" spans="1:8">
      <c r="A121" s="131"/>
      <c r="B121" s="176">
        <v>194</v>
      </c>
      <c r="C121" s="248" t="s">
        <v>312</v>
      </c>
      <c r="D121" s="136" t="s">
        <v>729</v>
      </c>
      <c r="E121" s="173" t="s">
        <v>375</v>
      </c>
      <c r="F121" s="102">
        <f t="shared" si="2"/>
        <v>19</v>
      </c>
    </row>
    <row r="122" spans="1:8">
      <c r="A122" s="131"/>
      <c r="B122" s="176">
        <v>195</v>
      </c>
      <c r="C122" s="248" t="s">
        <v>315</v>
      </c>
      <c r="D122" s="111" t="s">
        <v>730</v>
      </c>
      <c r="E122" s="173" t="s">
        <v>375</v>
      </c>
      <c r="F122" s="102">
        <f t="shared" si="2"/>
        <v>19</v>
      </c>
    </row>
    <row r="123" spans="1:8">
      <c r="A123" s="131"/>
      <c r="B123" s="176">
        <v>196</v>
      </c>
      <c r="C123" s="248" t="s">
        <v>340</v>
      </c>
      <c r="D123" s="111" t="s">
        <v>731</v>
      </c>
      <c r="E123" s="173" t="s">
        <v>375</v>
      </c>
    </row>
    <row r="124" spans="1:8">
      <c r="B124" s="109">
        <v>201</v>
      </c>
      <c r="C124" s="217" t="s">
        <v>317</v>
      </c>
      <c r="D124" s="106" t="s">
        <v>834</v>
      </c>
      <c r="E124" s="173" t="s">
        <v>377</v>
      </c>
      <c r="F124" s="102">
        <f t="shared" si="2"/>
        <v>20</v>
      </c>
    </row>
    <row r="125" spans="1:8">
      <c r="A125" s="131"/>
      <c r="B125" s="176">
        <v>202</v>
      </c>
      <c r="C125" s="248" t="s">
        <v>194</v>
      </c>
      <c r="D125" s="136" t="s">
        <v>835</v>
      </c>
      <c r="E125" s="173" t="s">
        <v>377</v>
      </c>
      <c r="F125" s="102">
        <f t="shared" si="2"/>
        <v>20</v>
      </c>
    </row>
    <row r="126" spans="1:8">
      <c r="A126" s="131"/>
      <c r="B126" s="176">
        <v>203</v>
      </c>
      <c r="C126" s="248" t="s">
        <v>314</v>
      </c>
      <c r="D126" s="136" t="s">
        <v>836</v>
      </c>
      <c r="E126" s="173" t="s">
        <v>377</v>
      </c>
      <c r="F126" s="102">
        <f t="shared" si="2"/>
        <v>20</v>
      </c>
    </row>
    <row r="127" spans="1:8" ht="24">
      <c r="A127" s="139"/>
      <c r="B127" s="176">
        <v>204</v>
      </c>
      <c r="C127" s="248" t="s">
        <v>312</v>
      </c>
      <c r="D127" s="111" t="s">
        <v>837</v>
      </c>
      <c r="E127" s="173" t="s">
        <v>377</v>
      </c>
      <c r="F127" s="102">
        <f t="shared" si="2"/>
        <v>20</v>
      </c>
    </row>
    <row r="128" spans="1:8" ht="24">
      <c r="A128" s="139"/>
      <c r="B128" s="176">
        <v>205</v>
      </c>
      <c r="C128" s="248" t="s">
        <v>315</v>
      </c>
      <c r="D128" s="111" t="s">
        <v>838</v>
      </c>
      <c r="E128" s="173" t="s">
        <v>377</v>
      </c>
      <c r="F128" s="102">
        <f t="shared" si="2"/>
        <v>20</v>
      </c>
    </row>
    <row r="129" spans="1:6" ht="24">
      <c r="A129" s="139"/>
      <c r="B129" s="176">
        <v>206</v>
      </c>
      <c r="C129" s="248" t="s">
        <v>340</v>
      </c>
      <c r="D129" s="122" t="s">
        <v>839</v>
      </c>
      <c r="E129" s="173" t="s">
        <v>377</v>
      </c>
      <c r="F129" s="102">
        <f t="shared" si="2"/>
        <v>20</v>
      </c>
    </row>
    <row r="130" spans="1:6" ht="24">
      <c r="A130" s="139"/>
      <c r="B130" s="176">
        <v>207</v>
      </c>
      <c r="C130" s="248" t="s">
        <v>344</v>
      </c>
      <c r="D130" s="111" t="s">
        <v>840</v>
      </c>
      <c r="E130" s="173" t="s">
        <v>377</v>
      </c>
      <c r="F130" s="102">
        <f t="shared" si="2"/>
        <v>20</v>
      </c>
    </row>
    <row r="131" spans="1:6" ht="24">
      <c r="A131" s="139"/>
      <c r="B131" s="176">
        <v>211</v>
      </c>
      <c r="C131" s="248" t="s">
        <v>317</v>
      </c>
      <c r="D131" s="111" t="s">
        <v>841</v>
      </c>
      <c r="E131" s="173" t="s">
        <v>380</v>
      </c>
      <c r="F131" s="102">
        <f t="shared" si="2"/>
        <v>21</v>
      </c>
    </row>
    <row r="132" spans="1:6">
      <c r="B132" s="109">
        <v>212</v>
      </c>
      <c r="C132" s="217" t="s">
        <v>194</v>
      </c>
      <c r="D132" s="106" t="s">
        <v>653</v>
      </c>
      <c r="E132" s="173" t="s">
        <v>380</v>
      </c>
      <c r="F132" s="102">
        <f t="shared" ref="F132:F168" si="3">(ROUNDDOWN(B132/10,0))</f>
        <v>21</v>
      </c>
    </row>
    <row r="133" spans="1:6" ht="24">
      <c r="A133" s="139"/>
      <c r="B133" s="176">
        <v>213</v>
      </c>
      <c r="C133" s="217" t="s">
        <v>314</v>
      </c>
      <c r="D133" s="111" t="s">
        <v>842</v>
      </c>
      <c r="E133" s="173" t="s">
        <v>380</v>
      </c>
      <c r="F133" s="102">
        <f t="shared" si="3"/>
        <v>21</v>
      </c>
    </row>
    <row r="134" spans="1:6" ht="24">
      <c r="A134" s="139"/>
      <c r="B134" s="176">
        <v>214</v>
      </c>
      <c r="C134" s="248" t="s">
        <v>312</v>
      </c>
      <c r="D134" s="111" t="s">
        <v>843</v>
      </c>
      <c r="E134" s="173" t="s">
        <v>380</v>
      </c>
      <c r="F134" s="102">
        <f t="shared" si="3"/>
        <v>21</v>
      </c>
    </row>
    <row r="135" spans="1:6" ht="24">
      <c r="A135" s="139"/>
      <c r="B135" s="176">
        <v>215</v>
      </c>
      <c r="C135" s="248" t="s">
        <v>315</v>
      </c>
      <c r="D135" s="136" t="s">
        <v>844</v>
      </c>
      <c r="E135" s="173" t="s">
        <v>380</v>
      </c>
      <c r="F135" s="102">
        <f t="shared" si="3"/>
        <v>21</v>
      </c>
    </row>
    <row r="136" spans="1:6" ht="24">
      <c r="A136" s="139"/>
      <c r="B136" s="176">
        <v>216</v>
      </c>
      <c r="C136" s="248" t="s">
        <v>340</v>
      </c>
      <c r="D136" s="111" t="s">
        <v>845</v>
      </c>
      <c r="E136" s="173" t="s">
        <v>380</v>
      </c>
      <c r="F136" s="102">
        <f t="shared" si="3"/>
        <v>21</v>
      </c>
    </row>
    <row r="137" spans="1:6" ht="24">
      <c r="A137" s="139"/>
      <c r="B137" s="176">
        <v>217</v>
      </c>
      <c r="C137" s="248" t="s">
        <v>344</v>
      </c>
      <c r="D137" s="111" t="s">
        <v>750</v>
      </c>
      <c r="E137" s="173" t="s">
        <v>380</v>
      </c>
      <c r="F137" s="102">
        <f t="shared" si="3"/>
        <v>21</v>
      </c>
    </row>
    <row r="138" spans="1:6" ht="24">
      <c r="A138" s="139"/>
      <c r="B138" s="176">
        <v>221</v>
      </c>
      <c r="C138" s="248" t="s">
        <v>317</v>
      </c>
      <c r="D138" s="122" t="s">
        <v>751</v>
      </c>
      <c r="E138" s="173" t="s">
        <v>383</v>
      </c>
      <c r="F138" s="102">
        <f t="shared" si="3"/>
        <v>22</v>
      </c>
    </row>
    <row r="139" spans="1:6" ht="24">
      <c r="A139" s="139"/>
      <c r="B139" s="176">
        <v>222</v>
      </c>
      <c r="C139" s="248" t="s">
        <v>194</v>
      </c>
      <c r="D139" s="111" t="s">
        <v>657</v>
      </c>
      <c r="E139" s="173" t="s">
        <v>383</v>
      </c>
      <c r="F139" s="102">
        <f t="shared" si="3"/>
        <v>22</v>
      </c>
    </row>
    <row r="140" spans="1:6">
      <c r="B140" s="109">
        <v>223</v>
      </c>
      <c r="C140" s="217" t="s">
        <v>314</v>
      </c>
      <c r="D140" s="134" t="s">
        <v>752</v>
      </c>
      <c r="E140" s="173" t="s">
        <v>383</v>
      </c>
      <c r="F140" s="102">
        <f t="shared" si="3"/>
        <v>22</v>
      </c>
    </row>
    <row r="141" spans="1:6">
      <c r="A141" s="131"/>
      <c r="B141" s="176">
        <v>224</v>
      </c>
      <c r="C141" s="248" t="s">
        <v>312</v>
      </c>
      <c r="D141" s="111" t="s">
        <v>846</v>
      </c>
      <c r="E141" s="173" t="s">
        <v>383</v>
      </c>
      <c r="F141" s="102">
        <f t="shared" si="3"/>
        <v>22</v>
      </c>
    </row>
    <row r="142" spans="1:6">
      <c r="A142" s="131"/>
      <c r="B142" s="176">
        <v>225</v>
      </c>
      <c r="C142" s="248" t="s">
        <v>315</v>
      </c>
      <c r="D142" s="111" t="s">
        <v>847</v>
      </c>
      <c r="E142" s="173" t="s">
        <v>383</v>
      </c>
      <c r="F142" s="102">
        <f t="shared" si="3"/>
        <v>22</v>
      </c>
    </row>
    <row r="143" spans="1:6">
      <c r="A143" s="131"/>
      <c r="B143" s="176">
        <v>226</v>
      </c>
      <c r="C143" s="248" t="s">
        <v>340</v>
      </c>
      <c r="D143" s="111" t="s">
        <v>848</v>
      </c>
      <c r="E143" s="173" t="s">
        <v>383</v>
      </c>
      <c r="F143" s="102">
        <f t="shared" si="3"/>
        <v>22</v>
      </c>
    </row>
    <row r="144" spans="1:6">
      <c r="A144" s="131"/>
      <c r="B144" s="176">
        <v>227</v>
      </c>
      <c r="C144" s="248" t="s">
        <v>344</v>
      </c>
      <c r="D144" s="111" t="s">
        <v>849</v>
      </c>
      <c r="E144" s="173" t="s">
        <v>383</v>
      </c>
      <c r="F144" s="102">
        <f t="shared" si="3"/>
        <v>22</v>
      </c>
    </row>
    <row r="145" spans="1:6">
      <c r="A145" s="131"/>
      <c r="B145" s="176">
        <v>231</v>
      </c>
      <c r="C145" s="248" t="s">
        <v>317</v>
      </c>
      <c r="D145" s="122" t="s">
        <v>665</v>
      </c>
      <c r="E145" s="173" t="s">
        <v>544</v>
      </c>
      <c r="F145" s="102">
        <f t="shared" si="3"/>
        <v>23</v>
      </c>
    </row>
    <row r="146" spans="1:6">
      <c r="A146" s="131"/>
      <c r="B146" s="176">
        <v>232</v>
      </c>
      <c r="C146" s="248" t="s">
        <v>194</v>
      </c>
      <c r="D146" s="122" t="s">
        <v>850</v>
      </c>
      <c r="E146" s="173" t="s">
        <v>544</v>
      </c>
      <c r="F146" s="102">
        <f t="shared" si="3"/>
        <v>23</v>
      </c>
    </row>
    <row r="147" spans="1:6">
      <c r="A147" s="131"/>
      <c r="B147" s="176">
        <v>233</v>
      </c>
      <c r="C147" s="248" t="s">
        <v>314</v>
      </c>
      <c r="D147" s="111" t="s">
        <v>851</v>
      </c>
      <c r="E147" s="173" t="s">
        <v>544</v>
      </c>
      <c r="F147" s="102">
        <f t="shared" si="3"/>
        <v>23</v>
      </c>
    </row>
    <row r="148" spans="1:6">
      <c r="B148" s="109">
        <v>234</v>
      </c>
      <c r="C148" s="217" t="s">
        <v>312</v>
      </c>
      <c r="D148" s="106" t="s">
        <v>852</v>
      </c>
      <c r="E148" s="173" t="s">
        <v>544</v>
      </c>
      <c r="F148" s="102">
        <f t="shared" si="3"/>
        <v>23</v>
      </c>
    </row>
    <row r="149" spans="1:6">
      <c r="A149" s="131"/>
      <c r="B149" s="176">
        <v>235</v>
      </c>
      <c r="C149" s="248" t="s">
        <v>315</v>
      </c>
      <c r="D149" s="122" t="s">
        <v>853</v>
      </c>
      <c r="E149" s="173" t="s">
        <v>544</v>
      </c>
      <c r="F149" s="102">
        <f t="shared" si="3"/>
        <v>23</v>
      </c>
    </row>
    <row r="150" spans="1:6">
      <c r="A150" s="131"/>
      <c r="B150" s="176">
        <v>236</v>
      </c>
      <c r="C150" s="248" t="s">
        <v>340</v>
      </c>
      <c r="D150" s="122" t="s">
        <v>854</v>
      </c>
      <c r="E150" s="173" t="s">
        <v>544</v>
      </c>
      <c r="F150" s="102">
        <f t="shared" si="3"/>
        <v>23</v>
      </c>
    </row>
    <row r="151" spans="1:6">
      <c r="A151" s="131"/>
      <c r="B151" s="176">
        <v>237</v>
      </c>
      <c r="C151" s="248" t="s">
        <v>344</v>
      </c>
      <c r="D151" s="122" t="s">
        <v>855</v>
      </c>
      <c r="E151" s="173" t="s">
        <v>544</v>
      </c>
      <c r="F151" s="102">
        <f t="shared" si="3"/>
        <v>23</v>
      </c>
    </row>
    <row r="152" spans="1:6">
      <c r="A152" s="131"/>
      <c r="B152" s="176">
        <v>241</v>
      </c>
      <c r="C152" s="248" t="s">
        <v>317</v>
      </c>
      <c r="D152" s="122" t="s">
        <v>856</v>
      </c>
      <c r="E152" s="173" t="s">
        <v>389</v>
      </c>
      <c r="F152" s="102">
        <f t="shared" si="3"/>
        <v>24</v>
      </c>
    </row>
    <row r="153" spans="1:6">
      <c r="A153" s="131"/>
      <c r="B153" s="176">
        <v>242</v>
      </c>
      <c r="C153" s="248" t="s">
        <v>194</v>
      </c>
      <c r="D153" s="122" t="s">
        <v>754</v>
      </c>
      <c r="E153" s="173" t="s">
        <v>389</v>
      </c>
      <c r="F153" s="102">
        <f t="shared" si="3"/>
        <v>24</v>
      </c>
    </row>
    <row r="154" spans="1:6">
      <c r="A154" s="131"/>
      <c r="B154" s="176">
        <v>243</v>
      </c>
      <c r="C154" s="248" t="s">
        <v>314</v>
      </c>
      <c r="D154" s="122" t="s">
        <v>857</v>
      </c>
      <c r="E154" s="173" t="s">
        <v>389</v>
      </c>
      <c r="F154" s="102">
        <f t="shared" si="3"/>
        <v>24</v>
      </c>
    </row>
    <row r="155" spans="1:6">
      <c r="A155" s="131"/>
      <c r="B155" s="176">
        <v>244</v>
      </c>
      <c r="C155" s="248" t="s">
        <v>312</v>
      </c>
      <c r="D155" s="122" t="s">
        <v>858</v>
      </c>
      <c r="E155" s="173" t="s">
        <v>389</v>
      </c>
      <c r="F155" s="102">
        <f t="shared" si="3"/>
        <v>24</v>
      </c>
    </row>
    <row r="156" spans="1:6">
      <c r="B156" s="109">
        <v>245</v>
      </c>
      <c r="C156" s="217" t="s">
        <v>315</v>
      </c>
      <c r="D156" s="106" t="s">
        <v>859</v>
      </c>
      <c r="E156" s="173" t="s">
        <v>389</v>
      </c>
      <c r="F156" s="102">
        <f t="shared" si="3"/>
        <v>24</v>
      </c>
    </row>
    <row r="157" spans="1:6">
      <c r="A157" s="131"/>
      <c r="B157" s="176">
        <v>246</v>
      </c>
      <c r="C157" s="248" t="s">
        <v>340</v>
      </c>
      <c r="D157" s="111" t="s">
        <v>860</v>
      </c>
      <c r="E157" s="173" t="s">
        <v>389</v>
      </c>
      <c r="F157" s="102">
        <f t="shared" si="3"/>
        <v>24</v>
      </c>
    </row>
    <row r="158" spans="1:6">
      <c r="A158" s="131"/>
      <c r="B158" s="176">
        <v>247</v>
      </c>
      <c r="C158" s="248" t="s">
        <v>344</v>
      </c>
      <c r="D158" s="111" t="s">
        <v>861</v>
      </c>
      <c r="E158" s="173" t="s">
        <v>389</v>
      </c>
      <c r="F158" s="102">
        <f t="shared" si="3"/>
        <v>24</v>
      </c>
    </row>
    <row r="159" spans="1:6">
      <c r="A159" s="131"/>
      <c r="B159" s="176">
        <v>251</v>
      </c>
      <c r="C159" s="248" t="s">
        <v>317</v>
      </c>
      <c r="D159" s="111" t="s">
        <v>675</v>
      </c>
      <c r="E159" s="173" t="s">
        <v>862</v>
      </c>
      <c r="F159" s="102">
        <f t="shared" si="3"/>
        <v>25</v>
      </c>
    </row>
    <row r="160" spans="1:6">
      <c r="A160" s="131"/>
      <c r="B160" s="176">
        <v>252</v>
      </c>
      <c r="C160" s="248" t="s">
        <v>194</v>
      </c>
      <c r="D160" s="111" t="s">
        <v>863</v>
      </c>
      <c r="E160" s="173" t="s">
        <v>862</v>
      </c>
      <c r="F160" s="102">
        <f t="shared" si="3"/>
        <v>25</v>
      </c>
    </row>
    <row r="161" spans="1:6">
      <c r="A161" s="131"/>
      <c r="B161" s="176">
        <v>253</v>
      </c>
      <c r="C161" s="248" t="s">
        <v>314</v>
      </c>
      <c r="D161" s="111" t="s">
        <v>680</v>
      </c>
      <c r="E161" s="173" t="s">
        <v>862</v>
      </c>
      <c r="F161" s="102">
        <f t="shared" si="3"/>
        <v>25</v>
      </c>
    </row>
    <row r="162" spans="1:6">
      <c r="A162" s="131"/>
      <c r="B162" s="176">
        <v>254</v>
      </c>
      <c r="C162" s="248" t="s">
        <v>312</v>
      </c>
      <c r="D162" s="122" t="s">
        <v>864</v>
      </c>
      <c r="E162" s="173" t="s">
        <v>862</v>
      </c>
      <c r="F162" s="102">
        <f t="shared" si="3"/>
        <v>25</v>
      </c>
    </row>
    <row r="163" spans="1:6">
      <c r="A163" s="131"/>
      <c r="B163" s="176">
        <v>255</v>
      </c>
      <c r="C163" s="248" t="s">
        <v>315</v>
      </c>
      <c r="D163" s="122" t="s">
        <v>677</v>
      </c>
      <c r="E163" s="173" t="s">
        <v>862</v>
      </c>
      <c r="F163" s="102">
        <f t="shared" si="3"/>
        <v>25</v>
      </c>
    </row>
    <row r="164" spans="1:6">
      <c r="B164" s="109">
        <v>256</v>
      </c>
      <c r="C164" s="217" t="s">
        <v>340</v>
      </c>
      <c r="D164" s="106" t="s">
        <v>679</v>
      </c>
      <c r="E164" s="173" t="s">
        <v>862</v>
      </c>
      <c r="F164" s="102">
        <f t="shared" si="3"/>
        <v>25</v>
      </c>
    </row>
    <row r="165" spans="1:6">
      <c r="A165" s="131"/>
      <c r="B165" s="176">
        <v>257</v>
      </c>
      <c r="C165" s="248" t="s">
        <v>344</v>
      </c>
      <c r="D165" s="111" t="s">
        <v>865</v>
      </c>
      <c r="E165" s="173" t="s">
        <v>862</v>
      </c>
      <c r="F165" s="102">
        <f t="shared" si="3"/>
        <v>25</v>
      </c>
    </row>
    <row r="166" spans="1:6">
      <c r="A166" s="131"/>
      <c r="B166" s="176"/>
      <c r="C166" s="248"/>
      <c r="D166" s="111"/>
      <c r="E166" s="173"/>
      <c r="F166" s="102">
        <f t="shared" si="3"/>
        <v>0</v>
      </c>
    </row>
    <row r="167" spans="1:6">
      <c r="A167" s="131"/>
      <c r="B167" s="176">
        <v>0</v>
      </c>
      <c r="C167" s="248" t="s">
        <v>499</v>
      </c>
      <c r="D167" s="111" t="s">
        <v>499</v>
      </c>
      <c r="E167" s="173" t="s">
        <v>499</v>
      </c>
      <c r="F167" s="102">
        <f t="shared" si="3"/>
        <v>0</v>
      </c>
    </row>
    <row r="168" spans="1:6">
      <c r="A168" s="131"/>
      <c r="B168" s="176"/>
      <c r="C168" s="248"/>
      <c r="D168" s="111"/>
      <c r="E168" s="173"/>
      <c r="F168" s="102">
        <f t="shared" si="3"/>
        <v>0</v>
      </c>
    </row>
    <row r="169" spans="1:6">
      <c r="B169" s="172"/>
      <c r="C169" s="258"/>
      <c r="D169" s="172"/>
      <c r="E169" s="172"/>
      <c r="F169" s="172"/>
    </row>
    <row r="170" spans="1:6">
      <c r="A170" s="131"/>
      <c r="B170" s="172"/>
      <c r="C170" s="258"/>
      <c r="D170" s="172"/>
      <c r="E170" s="172"/>
    </row>
    <row r="171" spans="1:6">
      <c r="A171" s="131"/>
      <c r="B171" s="172"/>
      <c r="C171" s="258"/>
      <c r="D171" s="172"/>
      <c r="E171" s="172"/>
    </row>
    <row r="172" spans="1:6">
      <c r="A172" s="131"/>
      <c r="B172" s="172"/>
      <c r="C172" s="258"/>
      <c r="D172" s="172"/>
      <c r="E172" s="172"/>
    </row>
    <row r="173" spans="1:6">
      <c r="A173" s="131"/>
      <c r="B173" s="172"/>
      <c r="C173" s="258"/>
      <c r="D173" s="172"/>
      <c r="E173" s="172"/>
    </row>
    <row r="174" spans="1:6">
      <c r="A174" s="131"/>
      <c r="B174" s="172"/>
      <c r="C174" s="258"/>
      <c r="D174" s="172"/>
      <c r="E174" s="172"/>
    </row>
    <row r="175" spans="1:6">
      <c r="A175" s="131"/>
      <c r="B175" s="172"/>
      <c r="C175" s="258"/>
      <c r="D175" s="172"/>
      <c r="E175" s="172"/>
    </row>
    <row r="176" spans="1:6">
      <c r="A176" s="131"/>
      <c r="B176" s="172"/>
      <c r="C176" s="258"/>
      <c r="D176" s="172"/>
      <c r="E176" s="172"/>
    </row>
    <row r="177" spans="1:5">
      <c r="B177" s="172"/>
      <c r="C177" s="258"/>
      <c r="D177" s="172"/>
      <c r="E177" s="172"/>
    </row>
    <row r="178" spans="1:5">
      <c r="A178" s="137"/>
      <c r="B178" s="172"/>
      <c r="C178" s="258"/>
      <c r="D178" s="172"/>
      <c r="E178" s="172"/>
    </row>
    <row r="179" spans="1:5" ht="24">
      <c r="A179" s="139"/>
      <c r="B179" s="172"/>
      <c r="C179" s="258"/>
      <c r="D179" s="172"/>
      <c r="E179" s="172"/>
    </row>
    <row r="180" spans="1:5" ht="24">
      <c r="A180" s="139"/>
      <c r="B180" s="172"/>
      <c r="C180" s="258"/>
      <c r="D180" s="172"/>
      <c r="E180" s="172"/>
    </row>
    <row r="181" spans="1:5" ht="24">
      <c r="A181" s="139"/>
      <c r="B181" s="172"/>
      <c r="C181" s="258"/>
      <c r="D181" s="172"/>
      <c r="E181" s="172"/>
    </row>
    <row r="182" spans="1:5" ht="24">
      <c r="A182" s="139"/>
      <c r="B182" s="172"/>
      <c r="C182" s="258"/>
      <c r="D182" s="172"/>
      <c r="E182" s="172"/>
    </row>
    <row r="183" spans="1:5" ht="24">
      <c r="A183" s="139"/>
      <c r="B183" s="172"/>
      <c r="C183" s="258"/>
      <c r="D183" s="172"/>
      <c r="E183" s="172"/>
    </row>
    <row r="184" spans="1:5" ht="24">
      <c r="A184" s="139"/>
      <c r="B184" s="172"/>
      <c r="C184" s="258"/>
      <c r="D184" s="172"/>
      <c r="E184" s="172"/>
    </row>
    <row r="185" spans="1:5">
      <c r="B185" s="172"/>
      <c r="C185" s="258"/>
      <c r="D185" s="172"/>
      <c r="E185" s="172"/>
    </row>
    <row r="186" spans="1:5">
      <c r="B186" s="172"/>
      <c r="C186" s="258"/>
      <c r="D186" s="172"/>
      <c r="E186" s="172"/>
    </row>
  </sheetData>
  <phoneticPr fontId="1"/>
  <conditionalFormatting sqref="D31">
    <cfRule type="duplicateValues" dxfId="6" priority="3"/>
  </conditionalFormatting>
  <conditionalFormatting sqref="D36">
    <cfRule type="duplicateValues" dxfId="5" priority="2"/>
  </conditionalFormatting>
  <conditionalFormatting sqref="D39">
    <cfRule type="duplicateValues" dxfId="4" priority="1"/>
  </conditionalFormatting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82F2-5D95-4E1D-A8F1-9661953CC7C0}">
  <sheetPr>
    <pageSetUpPr fitToPage="1"/>
  </sheetPr>
  <dimension ref="A1:AD35"/>
  <sheetViews>
    <sheetView zoomScale="47" workbookViewId="0">
      <selection activeCell="B1" sqref="B1:E163"/>
    </sheetView>
  </sheetViews>
  <sheetFormatPr baseColWidth="10" defaultColWidth="8.6640625" defaultRowHeight="18"/>
  <cols>
    <col min="1" max="1" width="4.5" style="102" customWidth="1"/>
    <col min="2" max="2" width="5.6640625" style="102" customWidth="1"/>
    <col min="3" max="3" width="12.1640625" style="102" customWidth="1"/>
    <col min="4" max="6" width="5.1640625" style="102" customWidth="1"/>
    <col min="7" max="7" width="12" style="102" customWidth="1"/>
    <col min="8" max="8" width="5.6640625" style="102" customWidth="1"/>
    <col min="9" max="9" width="4.6640625" style="102" customWidth="1"/>
    <col min="10" max="10" width="4.6640625" style="264" customWidth="1"/>
    <col min="11" max="11" width="4.6640625" style="102" customWidth="1"/>
    <col min="12" max="12" width="5.6640625" style="102" customWidth="1"/>
    <col min="13" max="13" width="12.1640625" style="102" customWidth="1"/>
    <col min="14" max="16" width="5.33203125" style="102" customWidth="1"/>
    <col min="17" max="17" width="12.1640625" style="102" customWidth="1"/>
    <col min="18" max="18" width="5.6640625" style="102" customWidth="1"/>
    <col min="19" max="19" width="4.6640625" style="102" customWidth="1"/>
    <col min="20" max="20" width="4.6640625" style="264" customWidth="1"/>
    <col min="21" max="21" width="4.6640625" style="102" customWidth="1"/>
    <col min="22" max="22" width="5.6640625" style="102" customWidth="1"/>
    <col min="23" max="23" width="12.1640625" style="102" customWidth="1"/>
    <col min="24" max="26" width="5.33203125" style="102" customWidth="1"/>
    <col min="27" max="27" width="12.1640625" style="102" customWidth="1"/>
    <col min="28" max="28" width="5.6640625" style="102" customWidth="1"/>
    <col min="29" max="29" width="6.6640625" style="102" customWidth="1"/>
    <col min="30" max="30" width="4.5" style="102" customWidth="1"/>
    <col min="31" max="16384" width="8.6640625" style="102"/>
  </cols>
  <sheetData>
    <row r="1" spans="1:28" ht="7.25" customHeight="1"/>
    <row r="2" spans="1:28" s="261" customFormat="1" ht="40">
      <c r="B2" s="261" t="s">
        <v>897</v>
      </c>
      <c r="J2" s="265"/>
      <c r="T2" s="265"/>
    </row>
    <row r="3" spans="1:28" ht="3" customHeight="1"/>
    <row r="4" spans="1:28" s="262" customFormat="1" ht="22.25" customHeight="1">
      <c r="B4" s="262" t="s">
        <v>507</v>
      </c>
      <c r="D4" s="263"/>
      <c r="E4" s="263"/>
      <c r="F4" s="263"/>
      <c r="J4" s="266"/>
      <c r="L4" s="262" t="s">
        <v>508</v>
      </c>
      <c r="N4" s="263"/>
      <c r="O4" s="263"/>
      <c r="P4" s="263"/>
      <c r="T4" s="266"/>
      <c r="V4" s="262" t="s">
        <v>509</v>
      </c>
      <c r="X4" s="263"/>
      <c r="Y4" s="263"/>
      <c r="Z4" s="263"/>
    </row>
    <row r="5" spans="1:28" s="167" customFormat="1" ht="22.25" customHeight="1">
      <c r="B5" s="436" t="str">
        <f>'予選入力 (4)'!AU1</f>
        <v>静岡</v>
      </c>
      <c r="C5" s="437"/>
      <c r="D5" s="166">
        <f>COUNTIF(D6:D10,"〇")</f>
        <v>1</v>
      </c>
      <c r="E5" s="166"/>
      <c r="F5" s="166">
        <f>COUNTIF(F6:F10,"〇")</f>
        <v>4</v>
      </c>
      <c r="G5" s="436" t="str">
        <f>'予選入力 (4)'!AY1</f>
        <v>神奈川</v>
      </c>
      <c r="H5" s="437"/>
      <c r="J5" s="267"/>
      <c r="L5" s="436" t="str">
        <f>'予選入力 (4)'!AU41</f>
        <v>福井</v>
      </c>
      <c r="M5" s="437"/>
      <c r="N5" s="166">
        <f>COUNTIF(N6:N10,"〇")</f>
        <v>1</v>
      </c>
      <c r="O5" s="166"/>
      <c r="P5" s="166">
        <f>COUNTIF(P6:P10,"〇")</f>
        <v>4</v>
      </c>
      <c r="Q5" s="436" t="str">
        <f>'予選入力 (4)'!AY41</f>
        <v>滋賀</v>
      </c>
      <c r="R5" s="437"/>
      <c r="T5" s="267"/>
      <c r="V5" s="436" t="str">
        <f>'予選入力 (4)'!AU81</f>
        <v>新潟</v>
      </c>
      <c r="W5" s="437"/>
      <c r="X5" s="166">
        <f>COUNTIF(X6:X10,"〇")</f>
        <v>1</v>
      </c>
      <c r="Y5" s="166"/>
      <c r="Z5" s="166">
        <f>COUNTIF(Z6:Z10,"〇")</f>
        <v>4</v>
      </c>
      <c r="AA5" s="436" t="str">
        <f>'予選入力 (4)'!AY81</f>
        <v>石川</v>
      </c>
      <c r="AB5" s="437"/>
    </row>
    <row r="6" spans="1:28" s="141" customFormat="1" ht="22.25" customHeight="1">
      <c r="B6" s="100" t="str">
        <f>'予選入力 (4)'!AU2</f>
        <v>四将</v>
      </c>
      <c r="C6" s="100" t="str">
        <f>'予選入力 (4)'!AV2</f>
        <v>法月　咲那</v>
      </c>
      <c r="D6" s="100" t="str">
        <f>IF('予選入力 (4)'!AW2&gt;0,"〇",(IF('予選入力 (4)'!AX2&gt;0,"×","")))</f>
        <v>×</v>
      </c>
      <c r="E6" s="100">
        <f>IF('予選入力 (4)'!AW2+'予選入力 (4)'!AX2=0,"-",'予選入力 (4)'!AW2+'予選入力 (4)'!AX2)</f>
        <v>7</v>
      </c>
      <c r="F6" s="100" t="str">
        <f>IF('予選入力 (4)'!AX2&gt;0,"〇",(IF('予選入力 (4)'!AW2&gt;0,"×","")))</f>
        <v>〇</v>
      </c>
      <c r="G6" s="268" t="str">
        <f>'予選入力 (4)'!AY2</f>
        <v>荒平　麻里</v>
      </c>
      <c r="H6" s="268" t="str">
        <f>'予選入力 (4)'!AZ2</f>
        <v>四将</v>
      </c>
      <c r="I6" s="269"/>
      <c r="J6" s="270"/>
      <c r="L6" s="100" t="str">
        <f>'予選入力 (4)'!AU42</f>
        <v>三将</v>
      </c>
      <c r="M6" s="100" t="str">
        <f>'予選入力 (4)'!AV42</f>
        <v>竹森悠唯歩</v>
      </c>
      <c r="N6" s="100" t="str">
        <f>IF('予選入力 (4)'!AW42&gt;0,"〇",(IF('予選入力 (4)'!AX42&gt;0,"×","")))</f>
        <v>×</v>
      </c>
      <c r="O6" s="100">
        <f>IF('予選入力 (4)'!AW42+'予選入力 (4)'!AX42=0,"-",'予選入力 (4)'!AW42+'予選入力 (4)'!AX42)</f>
        <v>5</v>
      </c>
      <c r="P6" s="271" t="str">
        <f>IF('予選入力 (4)'!AX42&gt;0,"〇",(IF('予選入力 (4)'!AW42&gt;0,"×","")))</f>
        <v>〇</v>
      </c>
      <c r="Q6" s="268" t="str">
        <f>'予選入力 (4)'!AY42</f>
        <v>橋本　　栞</v>
      </c>
      <c r="R6" s="268" t="str">
        <f>'予選入力 (4)'!AZ42</f>
        <v>副将</v>
      </c>
      <c r="S6" s="269"/>
      <c r="T6" s="272"/>
      <c r="V6" s="100" t="str">
        <f>'予選入力 (4)'!AU82</f>
        <v>主将</v>
      </c>
      <c r="W6" s="100" t="str">
        <f>'予選入力 (4)'!AV82</f>
        <v>塩原　愛椛</v>
      </c>
      <c r="X6" s="100" t="str">
        <f>IF('予選入力 (4)'!AW82&gt;0,"〇",(IF('予選入力 (4)'!AX82&gt;0,"×","")))</f>
        <v>〇</v>
      </c>
      <c r="Y6" s="100">
        <f>IF('予選入力 (4)'!AW82+'予選入力 (4)'!AX82=0,"-",'予選入力 (4)'!AW82+'予選入力 (4)'!AX82)</f>
        <v>6</v>
      </c>
      <c r="Z6" s="100" t="str">
        <f>IF('予選入力 (4)'!AX82&gt;0,"〇",(IF('予選入力 (4)'!AW82&gt;0,"×","")))</f>
        <v>×</v>
      </c>
      <c r="AA6" s="100" t="str">
        <f>'予選入力 (4)'!AY82</f>
        <v>大平　和香</v>
      </c>
      <c r="AB6" s="100" t="str">
        <f>'予選入力 (4)'!AZ82</f>
        <v>三将</v>
      </c>
    </row>
    <row r="7" spans="1:28" s="141" customFormat="1" ht="22.25" customHeight="1">
      <c r="B7" s="100" t="str">
        <f>'予選入力 (4)'!AU3</f>
        <v>六将</v>
      </c>
      <c r="C7" s="100" t="str">
        <f>'予選入力 (4)'!AV3</f>
        <v>渡邊　ゆず</v>
      </c>
      <c r="D7" s="100" t="str">
        <f>IF('予選入力 (4)'!AW3&gt;0,"〇",(IF('予選入力 (4)'!AX3&gt;0,"×","")))</f>
        <v>×</v>
      </c>
      <c r="E7" s="100">
        <f>IF('予選入力 (4)'!AW3+'予選入力 (4)'!AX3=0,"-",'予選入力 (4)'!AW3+'予選入力 (4)'!AX3)</f>
        <v>6</v>
      </c>
      <c r="F7" s="100" t="str">
        <f>IF('予選入力 (4)'!AX3&gt;0,"〇",(IF('予選入力 (4)'!AW3&gt;0,"×","")))</f>
        <v>〇</v>
      </c>
      <c r="G7" s="100" t="str">
        <f>'予選入力 (4)'!AY3</f>
        <v>中村　　結</v>
      </c>
      <c r="H7" s="100" t="str">
        <f>'予選入力 (4)'!AZ3</f>
        <v>三将</v>
      </c>
      <c r="J7" s="272"/>
      <c r="L7" s="100" t="str">
        <f>'予選入力 (4)'!AU43</f>
        <v>副将</v>
      </c>
      <c r="M7" s="100" t="str">
        <f>'予選入力 (4)'!AV43</f>
        <v>上塚　菜未</v>
      </c>
      <c r="N7" s="100" t="str">
        <f>IF('予選入力 (4)'!AW43&gt;0,"〇",(IF('予選入力 (4)'!AX43&gt;0,"×","")))</f>
        <v>×</v>
      </c>
      <c r="O7" s="100">
        <f>IF('予選入力 (4)'!AW43+'予選入力 (4)'!AX43=0,"-",'予選入力 (4)'!AW43+'予選入力 (4)'!AX43)</f>
        <v>10</v>
      </c>
      <c r="P7" s="271" t="str">
        <f>IF('予選入力 (4)'!AX43&gt;0,"〇",(IF('予選入力 (4)'!AW43&gt;0,"×","")))</f>
        <v>〇</v>
      </c>
      <c r="Q7" s="268" t="str">
        <f>'予選入力 (4)'!AY43</f>
        <v>小山　愛葵</v>
      </c>
      <c r="R7" s="268" t="str">
        <f>'予選入力 (4)'!AZ43</f>
        <v>主将</v>
      </c>
      <c r="S7" s="269"/>
      <c r="T7" s="272"/>
      <c r="V7" s="100" t="str">
        <f>'予選入力 (4)'!AU83</f>
        <v>五将</v>
      </c>
      <c r="W7" s="100" t="str">
        <f>'予選入力 (4)'!AV83</f>
        <v>鎌倉　　菖</v>
      </c>
      <c r="X7" s="100" t="str">
        <f>IF('予選入力 (4)'!AW83&gt;0,"〇",(IF('予選入力 (4)'!AX83&gt;0,"×","")))</f>
        <v>×</v>
      </c>
      <c r="Y7" s="100">
        <f>IF('予選入力 (4)'!AW83+'予選入力 (4)'!AX83=0,"-",'予選入力 (4)'!AW83+'予選入力 (4)'!AX83)</f>
        <v>10</v>
      </c>
      <c r="Z7" s="100" t="str">
        <f>IF('予選入力 (4)'!AX83&gt;0,"〇",(IF('予選入力 (4)'!AW83&gt;0,"×","")))</f>
        <v>〇</v>
      </c>
      <c r="AA7" s="100" t="str">
        <f>'予選入力 (4)'!AY83</f>
        <v>谷口　來夢</v>
      </c>
      <c r="AB7" s="100" t="str">
        <f>'予選入力 (4)'!AZ83</f>
        <v>副将</v>
      </c>
    </row>
    <row r="8" spans="1:28" s="141" customFormat="1" ht="22.25" customHeight="1">
      <c r="A8" s="273"/>
      <c r="B8" s="274" t="str">
        <f>'予選入力 (4)'!AU4</f>
        <v>主将</v>
      </c>
      <c r="C8" s="274" t="str">
        <f>'予選入力 (4)'!AV4</f>
        <v>白井　美羽</v>
      </c>
      <c r="D8" s="275" t="str">
        <f>IF('予選入力 (4)'!AW4&gt;0,"〇",(IF('予選入力 (4)'!AX4&gt;0,"×","")))</f>
        <v>×</v>
      </c>
      <c r="E8" s="275">
        <f>IF('予選入力 (4)'!AW4+'予選入力 (4)'!AX4=0,"-",'予選入力 (4)'!AW4+'予選入力 (4)'!AX4)</f>
        <v>11</v>
      </c>
      <c r="F8" s="275" t="str">
        <f>IF('予選入力 (4)'!AX4&gt;0,"〇",(IF('予選入力 (4)'!AW4&gt;0,"×","")))</f>
        <v>〇</v>
      </c>
      <c r="G8" s="274" t="str">
        <f>'予選入力 (4)'!AY4</f>
        <v>森田　朱音</v>
      </c>
      <c r="H8" s="274" t="str">
        <f>'予選入力 (4)'!AZ4</f>
        <v>副将</v>
      </c>
      <c r="I8" s="273"/>
      <c r="J8" s="270"/>
      <c r="K8" s="269"/>
      <c r="L8" s="268" t="str">
        <f>'予選入力 (4)'!AU44</f>
        <v>主将</v>
      </c>
      <c r="M8" s="268" t="str">
        <f>'予選入力 (4)'!AV44</f>
        <v>杉谷陽香里</v>
      </c>
      <c r="N8" s="100" t="str">
        <f>IF('予選入力 (4)'!AW44&gt;0,"〇",(IF('予選入力 (4)'!AX44&gt;0,"×","")))</f>
        <v>〇</v>
      </c>
      <c r="O8" s="100">
        <f>IF('予選入力 (4)'!AW44+'予選入力 (4)'!AX44=0,"-",'予選入力 (4)'!AW44+'予選入力 (4)'!AX44)</f>
        <v>2</v>
      </c>
      <c r="P8" s="271" t="str">
        <f>IF('予選入力 (4)'!AX44&gt;0,"〇",(IF('予選入力 (4)'!AW44&gt;0,"×","")))</f>
        <v>×</v>
      </c>
      <c r="Q8" s="100" t="str">
        <f>'予選入力 (4)'!AY44</f>
        <v>内糸　　葵</v>
      </c>
      <c r="R8" s="100" t="str">
        <f>'予選入力 (4)'!AZ44</f>
        <v>四将</v>
      </c>
      <c r="T8" s="272"/>
      <c r="V8" s="100" t="str">
        <f>'予選入力 (4)'!AU84</f>
        <v>四将</v>
      </c>
      <c r="W8" s="100" t="str">
        <f>'予選入力 (4)'!AV84</f>
        <v>星野　菊乃</v>
      </c>
      <c r="X8" s="100" t="str">
        <f>IF('予選入力 (4)'!AW84&gt;0,"〇",(IF('予選入力 (4)'!AX84&gt;0,"×","")))</f>
        <v>×</v>
      </c>
      <c r="Y8" s="100">
        <f>IF('予選入力 (4)'!AW84+'予選入力 (4)'!AX84=0,"-",'予選入力 (4)'!AW84+'予選入力 (4)'!AX84)</f>
        <v>27</v>
      </c>
      <c r="Z8" s="100" t="str">
        <f>IF('予選入力 (4)'!AX84&gt;0,"〇",(IF('予選入力 (4)'!AW84&gt;0,"×","")))</f>
        <v>〇</v>
      </c>
      <c r="AA8" s="100" t="str">
        <f>'予選入力 (4)'!AY84</f>
        <v>濱野　悠生</v>
      </c>
      <c r="AB8" s="100" t="str">
        <f>'予選入力 (4)'!AZ84</f>
        <v>五将</v>
      </c>
    </row>
    <row r="9" spans="1:28" s="141" customFormat="1" ht="22.25" customHeight="1">
      <c r="B9" s="100" t="str">
        <f>'予選入力 (4)'!AU5</f>
        <v>副将</v>
      </c>
      <c r="C9" s="100" t="str">
        <f>'予選入力 (4)'!AV5</f>
        <v>中村　葉奈</v>
      </c>
      <c r="D9" s="100" t="str">
        <f>IF('予選入力 (4)'!AW5&gt;0,"〇",(IF('予選入力 (4)'!AX5&gt;0,"×","")))</f>
        <v>×</v>
      </c>
      <c r="E9" s="100">
        <f>IF('予選入力 (4)'!AW5+'予選入力 (4)'!AX5=0,"-",'予選入力 (4)'!AW5+'予選入力 (4)'!AX5)</f>
        <v>1</v>
      </c>
      <c r="F9" s="100" t="str">
        <f>IF('予選入力 (4)'!AX5&gt;0,"〇",(IF('予選入力 (4)'!AW5&gt;0,"×","")))</f>
        <v>〇</v>
      </c>
      <c r="G9" s="268" t="str">
        <f>'予選入力 (4)'!AY5</f>
        <v>臼井　菜月</v>
      </c>
      <c r="H9" s="268" t="str">
        <f>'予選入力 (4)'!AZ5</f>
        <v>主将</v>
      </c>
      <c r="I9" s="269"/>
      <c r="J9" s="270"/>
      <c r="L9" s="100" t="str">
        <f>'予選入力 (4)'!AU45</f>
        <v>四将</v>
      </c>
      <c r="M9" s="100" t="str">
        <f>'予選入力 (4)'!AV45</f>
        <v>江川　想晏</v>
      </c>
      <c r="N9" s="100" t="str">
        <f>IF('予選入力 (4)'!AW45&gt;0,"〇",(IF('予選入力 (4)'!AX45&gt;0,"×","")))</f>
        <v>×</v>
      </c>
      <c r="O9" s="100">
        <f>IF('予選入力 (4)'!AW45+'予選入力 (4)'!AX45=0,"-",'予選入力 (4)'!AW45+'予選入力 (4)'!AX45)</f>
        <v>10</v>
      </c>
      <c r="P9" s="271" t="str">
        <f>IF('予選入力 (4)'!AX45&gt;0,"〇",(IF('予選入力 (4)'!AW45&gt;0,"×","")))</f>
        <v>〇</v>
      </c>
      <c r="Q9" s="268" t="str">
        <f>'予選入力 (4)'!AY45</f>
        <v>飯田　奈央</v>
      </c>
      <c r="R9" s="268" t="str">
        <f>'予選入力 (4)'!AZ45</f>
        <v>五将</v>
      </c>
      <c r="S9" s="269"/>
      <c r="T9" s="272"/>
      <c r="V9" s="100" t="str">
        <f>'予選入力 (4)'!AU85</f>
        <v>三将</v>
      </c>
      <c r="W9" s="100" t="str">
        <f>'予選入力 (4)'!AV85</f>
        <v>杉本　菜々</v>
      </c>
      <c r="X9" s="100" t="str">
        <f>IF('予選入力 (4)'!AW85&gt;0,"〇",(IF('予選入力 (4)'!AX85&gt;0,"×","")))</f>
        <v>×</v>
      </c>
      <c r="Y9" s="100">
        <f>IF('予選入力 (4)'!AW85+'予選入力 (4)'!AX85=0,"-",'予選入力 (4)'!AW85+'予選入力 (4)'!AX85)</f>
        <v>8</v>
      </c>
      <c r="Z9" s="100" t="str">
        <f>IF('予選入力 (4)'!AX85&gt;0,"〇",(IF('予選入力 (4)'!AW85&gt;0,"×","")))</f>
        <v>〇</v>
      </c>
      <c r="AA9" s="100" t="str">
        <f>'予選入力 (4)'!AY85</f>
        <v>濱田　結子</v>
      </c>
      <c r="AB9" s="100" t="str">
        <f>'予選入力 (4)'!AZ85</f>
        <v>四将</v>
      </c>
    </row>
    <row r="10" spans="1:28" s="141" customFormat="1" ht="22.25" customHeight="1">
      <c r="B10" s="100" t="str">
        <f>'予選入力 (4)'!AU6</f>
        <v>五将</v>
      </c>
      <c r="C10" s="100" t="str">
        <f>'予選入力 (4)'!AV6</f>
        <v>湯本　珠希</v>
      </c>
      <c r="D10" s="100" t="str">
        <f>IF('予選入力 (4)'!AW6&gt;0,"〇",(IF('予選入力 (4)'!AX6&gt;0,"×","")))</f>
        <v>〇</v>
      </c>
      <c r="E10" s="100">
        <f>IF('予選入力 (4)'!AW6+'予選入力 (4)'!AX6=0,"-",'予選入力 (4)'!AW6+'予選入力 (4)'!AX6)</f>
        <v>1</v>
      </c>
      <c r="F10" s="100" t="str">
        <f>IF('予選入力 (4)'!AX6&gt;0,"〇",(IF('予選入力 (4)'!AW6&gt;0,"×","")))</f>
        <v>×</v>
      </c>
      <c r="G10" s="100" t="str">
        <f>'予選入力 (4)'!AY6</f>
        <v>森　結侑子</v>
      </c>
      <c r="H10" s="100" t="str">
        <f>'予選入力 (4)'!AZ6</f>
        <v>七将</v>
      </c>
      <c r="J10" s="272"/>
      <c r="L10" s="100" t="str">
        <f>'予選入力 (4)'!AU46</f>
        <v>五将</v>
      </c>
      <c r="M10" s="100" t="str">
        <f>'予選入力 (4)'!AV46</f>
        <v>緒方　咲希</v>
      </c>
      <c r="N10" s="100" t="str">
        <f>IF('予選入力 (4)'!AW46&gt;0,"〇",(IF('予選入力 (4)'!AX46&gt;0,"×","")))</f>
        <v>×</v>
      </c>
      <c r="O10" s="100">
        <f>IF('予選入力 (4)'!AW46+'予選入力 (4)'!AX46=0,"-",'予選入力 (4)'!AW46+'予選入力 (4)'!AX46)</f>
        <v>15</v>
      </c>
      <c r="P10" s="271" t="str">
        <f>IF('予選入力 (4)'!AX46&gt;0,"〇",(IF('予選入力 (4)'!AW46&gt;0,"×","")))</f>
        <v>〇</v>
      </c>
      <c r="Q10" s="268" t="str">
        <f>'予選入力 (4)'!AY46</f>
        <v>宮村　　楓</v>
      </c>
      <c r="R10" s="268" t="str">
        <f>'予選入力 (4)'!AZ46</f>
        <v>三将</v>
      </c>
      <c r="S10" s="269"/>
      <c r="T10" s="272"/>
      <c r="V10" s="100" t="str">
        <f>'予選入力 (4)'!AU86</f>
        <v>副将</v>
      </c>
      <c r="W10" s="100" t="str">
        <f>'予選入力 (4)'!AV86</f>
        <v>森　結佳子</v>
      </c>
      <c r="X10" s="100" t="str">
        <f>IF('予選入力 (4)'!AW86&gt;0,"〇",(IF('予選入力 (4)'!AX86&gt;0,"×","")))</f>
        <v>×</v>
      </c>
      <c r="Y10" s="100">
        <f>IF('予選入力 (4)'!AW86+'予選入力 (4)'!AX86=0,"-",'予選入力 (4)'!AW86+'予選入力 (4)'!AX86)</f>
        <v>3</v>
      </c>
      <c r="Z10" s="100" t="str">
        <f>IF('予選入力 (4)'!AX86&gt;0,"〇",(IF('予選入力 (4)'!AW86&gt;0,"×","")))</f>
        <v>〇</v>
      </c>
      <c r="AA10" s="100" t="str">
        <f>'予選入力 (4)'!AY86</f>
        <v>野澤　咲亜</v>
      </c>
      <c r="AB10" s="100" t="str">
        <f>'予選入力 (4)'!AZ86</f>
        <v>主将</v>
      </c>
    </row>
    <row r="11" spans="1:28" s="141" customFormat="1" ht="22.25" customHeight="1">
      <c r="J11" s="272"/>
      <c r="T11" s="272"/>
    </row>
    <row r="12" spans="1:28" s="262" customFormat="1" ht="22.25" customHeight="1">
      <c r="B12" s="262" t="s">
        <v>507</v>
      </c>
      <c r="D12" s="263"/>
      <c r="E12" s="263"/>
      <c r="F12" s="263"/>
      <c r="J12" s="266"/>
      <c r="L12" s="262" t="s">
        <v>508</v>
      </c>
      <c r="N12" s="263"/>
      <c r="O12" s="263"/>
      <c r="P12" s="263"/>
      <c r="T12" s="266"/>
      <c r="V12" s="262" t="s">
        <v>510</v>
      </c>
      <c r="X12" s="263"/>
      <c r="Y12" s="263"/>
      <c r="Z12" s="263"/>
    </row>
    <row r="13" spans="1:28" s="167" customFormat="1" ht="22.25" customHeight="1">
      <c r="B13" s="436" t="str">
        <f>'予選入力 (4)'!AU11</f>
        <v>栃木</v>
      </c>
      <c r="C13" s="437"/>
      <c r="D13" s="166">
        <f>COUNTIF(D14:D18,"〇")</f>
        <v>5</v>
      </c>
      <c r="E13" s="166"/>
      <c r="F13" s="166">
        <f>COUNTIF(F14:F18,"〇")</f>
        <v>0</v>
      </c>
      <c r="G13" s="436" t="str">
        <f>'予選入力 (4)'!AY11</f>
        <v>徳島</v>
      </c>
      <c r="H13" s="437"/>
      <c r="J13" s="267"/>
      <c r="L13" s="436" t="str">
        <f>'予選入力 (4)'!AU51</f>
        <v>長野</v>
      </c>
      <c r="M13" s="437"/>
      <c r="N13" s="166">
        <f>COUNTIF(N14:N18,"〇")</f>
        <v>3</v>
      </c>
      <c r="O13" s="166"/>
      <c r="P13" s="166">
        <f>COUNTIF(P14:P18,"〇")</f>
        <v>2</v>
      </c>
      <c r="Q13" s="436" t="str">
        <f>'予選入力 (4)'!AY51</f>
        <v>三重</v>
      </c>
      <c r="R13" s="437"/>
      <c r="T13" s="267"/>
      <c r="V13" s="436" t="str">
        <f>'予選入力 (4)'!AU91</f>
        <v>大阪</v>
      </c>
      <c r="W13" s="437"/>
      <c r="X13" s="166">
        <f>COUNTIF(X14:X18,"〇")</f>
        <v>2</v>
      </c>
      <c r="Y13" s="166"/>
      <c r="Z13" s="166">
        <f>COUNTIF(Z14:Z18,"〇")</f>
        <v>3</v>
      </c>
      <c r="AA13" s="436" t="str">
        <f>'予選入力 (4)'!AY91</f>
        <v>愛媛</v>
      </c>
      <c r="AB13" s="437"/>
    </row>
    <row r="14" spans="1:28" s="141" customFormat="1" ht="22.25" customHeight="1">
      <c r="B14" s="100" t="str">
        <f>'予選入力 (4)'!AU12</f>
        <v>六将</v>
      </c>
      <c r="C14" s="100" t="str">
        <f>'予選入力 (4)'!AV12</f>
        <v>藤川　奈々</v>
      </c>
      <c r="D14" s="100" t="str">
        <f>IF('予選入力 (4)'!AW12&gt;0,"〇",(IF('予選入力 (4)'!AX12&gt;0,"×","")))</f>
        <v>〇</v>
      </c>
      <c r="E14" s="100">
        <f>IF('予選入力 (4)'!AW12+'予選入力 (4)'!AX12=0,"-",'予選入力 (4)'!AW12+'予選入力 (4)'!AX12)</f>
        <v>15</v>
      </c>
      <c r="F14" s="100" t="str">
        <f>IF('予選入力 (4)'!AX12&gt;0,"〇",(IF('予選入力 (4)'!AW12&gt;0,"×","")))</f>
        <v>×</v>
      </c>
      <c r="G14" s="100" t="str">
        <f>'予選入力 (4)'!AY12</f>
        <v>犬飼　百花</v>
      </c>
      <c r="H14" s="100" t="str">
        <f>'予選入力 (4)'!AZ12</f>
        <v>四将</v>
      </c>
      <c r="J14" s="272"/>
      <c r="L14" s="100" t="str">
        <f>'予選入力 (4)'!AU52</f>
        <v>四将</v>
      </c>
      <c r="M14" s="100" t="str">
        <f>'予選入力 (4)'!AV52</f>
        <v>鈴木　朱璃</v>
      </c>
      <c r="N14" s="100" t="str">
        <f>IF('予選入力 (4)'!AW52&gt;0,"〇",(IF('予選入力 (4)'!AX52&gt;0,"×","")))</f>
        <v>〇</v>
      </c>
      <c r="O14" s="100">
        <f>IF('予選入力 (4)'!AW52+'予選入力 (4)'!AX52=0,"-",'予選入力 (4)'!AW52+'予選入力 (4)'!AX52)</f>
        <v>11</v>
      </c>
      <c r="P14" s="100" t="str">
        <f>IF('予選入力 (4)'!AX52&gt;0,"〇",(IF('予選入力 (4)'!AW52&gt;0,"×","")))</f>
        <v>×</v>
      </c>
      <c r="Q14" s="100" t="str">
        <f>'予選入力 (4)'!AY52</f>
        <v>田中　海音</v>
      </c>
      <c r="R14" s="100" t="str">
        <f>'予選入力 (4)'!AZ52</f>
        <v>三将</v>
      </c>
      <c r="T14" s="272"/>
      <c r="U14" s="269"/>
      <c r="V14" s="268" t="str">
        <f>'予選入力 (4)'!AU92</f>
        <v>三将</v>
      </c>
      <c r="W14" s="268" t="str">
        <f>'予選入力 (4)'!AV92</f>
        <v>大村　莉子</v>
      </c>
      <c r="X14" s="271" t="str">
        <f>IF('予選入力 (4)'!AW92&gt;0,"〇",(IF('予選入力 (4)'!AX92&gt;0,"×","")))</f>
        <v>×</v>
      </c>
      <c r="Y14" s="100">
        <f>IF('予選入力 (4)'!AW92+'予選入力 (4)'!AX92=0,"-",'予選入力 (4)'!AW92+'予選入力 (4)'!AX92)</f>
        <v>4</v>
      </c>
      <c r="Z14" s="100" t="str">
        <f>IF('予選入力 (4)'!AX92&gt;0,"〇",(IF('予選入力 (4)'!AW92&gt;0,"×","")))</f>
        <v>〇</v>
      </c>
      <c r="AA14" s="100" t="str">
        <f>'予選入力 (4)'!AY92</f>
        <v>志賀　　紫</v>
      </c>
      <c r="AB14" s="100" t="str">
        <f>'予選入力 (4)'!AZ92</f>
        <v>主将</v>
      </c>
    </row>
    <row r="15" spans="1:28" s="141" customFormat="1" ht="22.25" customHeight="1">
      <c r="B15" s="100" t="str">
        <f>'予選入力 (4)'!AU13</f>
        <v>主将</v>
      </c>
      <c r="C15" s="100" t="str">
        <f>'予選入力 (4)'!AV13</f>
        <v>石川　舞</v>
      </c>
      <c r="D15" s="100" t="str">
        <f>IF('予選入力 (4)'!AW13&gt;0,"〇",(IF('予選入力 (4)'!AX13&gt;0,"×","")))</f>
        <v>〇</v>
      </c>
      <c r="E15" s="100">
        <f>IF('予選入力 (4)'!AW13+'予選入力 (4)'!AX13=0,"-",'予選入力 (4)'!AW13+'予選入力 (4)'!AX13)</f>
        <v>10</v>
      </c>
      <c r="F15" s="100" t="str">
        <f>IF('予選入力 (4)'!AX13&gt;0,"〇",(IF('予選入力 (4)'!AW13&gt;0,"×","")))</f>
        <v>×</v>
      </c>
      <c r="G15" s="100" t="str">
        <f>'予選入力 (4)'!AY13</f>
        <v>勢井　　遥</v>
      </c>
      <c r="H15" s="100" t="str">
        <f>'予選入力 (4)'!AZ13</f>
        <v>三将</v>
      </c>
      <c r="J15" s="272"/>
      <c r="L15" s="100" t="str">
        <f>'予選入力 (4)'!AU53</f>
        <v>副将</v>
      </c>
      <c r="M15" s="100" t="str">
        <f>'予選入力 (4)'!AV53</f>
        <v>秋元敬士郎</v>
      </c>
      <c r="N15" s="100" t="str">
        <f>IF('予選入力 (4)'!AW53&gt;0,"〇",(IF('予選入力 (4)'!AX53&gt;0,"×","")))</f>
        <v>〇</v>
      </c>
      <c r="O15" s="100">
        <f>IF('予選入力 (4)'!AW53+'予選入力 (4)'!AX53=0,"-",'予選入力 (4)'!AW53+'予選入力 (4)'!AX53)</f>
        <v>11</v>
      </c>
      <c r="P15" s="100" t="str">
        <f>IF('予選入力 (4)'!AX53&gt;0,"〇",(IF('予選入力 (4)'!AW53&gt;0,"×","")))</f>
        <v>×</v>
      </c>
      <c r="Q15" s="100" t="str">
        <f>'予選入力 (4)'!AY53</f>
        <v>山田　明奈</v>
      </c>
      <c r="R15" s="100" t="str">
        <f>'予選入力 (4)'!AZ53</f>
        <v>主将</v>
      </c>
      <c r="T15" s="272"/>
      <c r="V15" s="100" t="str">
        <f>'予選入力 (4)'!AU93</f>
        <v>五将</v>
      </c>
      <c r="W15" s="100" t="str">
        <f>'予選入力 (4)'!AV93</f>
        <v>川﨑　杏奈</v>
      </c>
      <c r="X15" s="100" t="str">
        <f>IF('予選入力 (4)'!AW93&gt;0,"〇",(IF('予選入力 (4)'!AX93&gt;0,"×","")))</f>
        <v>×</v>
      </c>
      <c r="Y15" s="100">
        <f>IF('予選入力 (4)'!AW93+'予選入力 (4)'!AX93=0,"-",'予選入力 (4)'!AW93+'予選入力 (4)'!AX93)</f>
        <v>2</v>
      </c>
      <c r="Z15" s="100" t="str">
        <f>IF('予選入力 (4)'!AX93&gt;0,"〇",(IF('予選入力 (4)'!AW93&gt;0,"×","")))</f>
        <v>〇</v>
      </c>
      <c r="AA15" s="100" t="str">
        <f>'予選入力 (4)'!AY93</f>
        <v>福岡　諒大</v>
      </c>
      <c r="AB15" s="100" t="str">
        <f>'予選入力 (4)'!AZ93</f>
        <v>四将</v>
      </c>
    </row>
    <row r="16" spans="1:28" s="141" customFormat="1" ht="22.25" customHeight="1">
      <c r="B16" s="100" t="str">
        <f>'予選入力 (4)'!AU14</f>
        <v>四将</v>
      </c>
      <c r="C16" s="100" t="str">
        <f>'予選入力 (4)'!AV14</f>
        <v>福地　柚南</v>
      </c>
      <c r="D16" s="100" t="str">
        <f>IF('予選入力 (4)'!AW14&gt;0,"〇",(IF('予選入力 (4)'!AX14&gt;0,"×","")))</f>
        <v>〇</v>
      </c>
      <c r="E16" s="100">
        <f>IF('予選入力 (4)'!AW14+'予選入力 (4)'!AX14=0,"-",'予選入力 (4)'!AW14+'予選入力 (4)'!AX14)</f>
        <v>3</v>
      </c>
      <c r="F16" s="100" t="str">
        <f>IF('予選入力 (4)'!AX14&gt;0,"〇",(IF('予選入力 (4)'!AW14&gt;0,"×","")))</f>
        <v>×</v>
      </c>
      <c r="G16" s="100" t="str">
        <f>'予選入力 (4)'!AY14</f>
        <v>山口　凛奈</v>
      </c>
      <c r="H16" s="100" t="str">
        <f>'予選入力 (4)'!AZ14</f>
        <v>主将</v>
      </c>
      <c r="J16" s="272"/>
      <c r="L16" s="100" t="str">
        <f>'予選入力 (4)'!AU54</f>
        <v>七将</v>
      </c>
      <c r="M16" s="100" t="str">
        <f>'予選入力 (4)'!AV54</f>
        <v>滝澤　耀斗</v>
      </c>
      <c r="N16" s="100" t="str">
        <f>IF('予選入力 (4)'!AW54&gt;0,"〇",(IF('予選入力 (4)'!AX54&gt;0,"×","")))</f>
        <v>×</v>
      </c>
      <c r="O16" s="100">
        <f>IF('予選入力 (4)'!AW54+'予選入力 (4)'!AX54=0,"-",'予選入力 (4)'!AW54+'予選入力 (4)'!AX54)</f>
        <v>9</v>
      </c>
      <c r="P16" s="100" t="str">
        <f>IF('予選入力 (4)'!AX54&gt;0,"〇",(IF('予選入力 (4)'!AW54&gt;0,"×","")))</f>
        <v>〇</v>
      </c>
      <c r="Q16" s="100" t="str">
        <f>'予選入力 (4)'!AY54</f>
        <v>西　　理那</v>
      </c>
      <c r="R16" s="100" t="str">
        <f>'予選入力 (4)'!AZ54</f>
        <v>五将</v>
      </c>
      <c r="T16" s="272"/>
      <c r="V16" s="100" t="str">
        <f>'予選入力 (4)'!AU94</f>
        <v>四将</v>
      </c>
      <c r="W16" s="100" t="str">
        <f>'予選入力 (4)'!AV94</f>
        <v>稲継日菜乃</v>
      </c>
      <c r="X16" s="100" t="str">
        <f>IF('予選入力 (4)'!AW94&gt;0,"〇",(IF('予選入力 (4)'!AX94&gt;0,"×","")))</f>
        <v>〇</v>
      </c>
      <c r="Y16" s="100">
        <f>IF('予選入力 (4)'!AW94+'予選入力 (4)'!AX94=0,"-",'予選入力 (4)'!AW94+'予選入力 (4)'!AX94)</f>
        <v>1</v>
      </c>
      <c r="Z16" s="100" t="str">
        <f>IF('予選入力 (4)'!AX94&gt;0,"〇",(IF('予選入力 (4)'!AW94&gt;0,"×","")))</f>
        <v>×</v>
      </c>
      <c r="AA16" s="100" t="str">
        <f>'予選入力 (4)'!AY94</f>
        <v>大原　未来</v>
      </c>
      <c r="AB16" s="100" t="str">
        <f>'予選入力 (4)'!AZ94</f>
        <v>六将</v>
      </c>
    </row>
    <row r="17" spans="1:30" s="141" customFormat="1" ht="22.25" customHeight="1">
      <c r="B17" s="100" t="str">
        <f>'予選入力 (4)'!AU15</f>
        <v>七将</v>
      </c>
      <c r="C17" s="100" t="str">
        <f>'予選入力 (4)'!AV15</f>
        <v>吉村　文音</v>
      </c>
      <c r="D17" s="100" t="str">
        <f>IF('予選入力 (4)'!AW15&gt;0,"〇",(IF('予選入力 (4)'!AX15&gt;0,"×","")))</f>
        <v>〇</v>
      </c>
      <c r="E17" s="100">
        <f>IF('予選入力 (4)'!AW15+'予選入力 (4)'!AX15=0,"-",'予選入力 (4)'!AW15+'予選入力 (4)'!AX15)</f>
        <v>14</v>
      </c>
      <c r="F17" s="100" t="str">
        <f>IF('予選入力 (4)'!AX15&gt;0,"〇",(IF('予選入力 (4)'!AW15&gt;0,"×","")))</f>
        <v>×</v>
      </c>
      <c r="G17" s="100" t="str">
        <f>'予選入力 (4)'!AY15</f>
        <v>犬飼　咲良</v>
      </c>
      <c r="H17" s="100" t="str">
        <f>'予選入力 (4)'!AZ15</f>
        <v>五将</v>
      </c>
      <c r="J17" s="272"/>
      <c r="L17" s="100" t="str">
        <f>'予選入力 (4)'!AU55</f>
        <v>主将</v>
      </c>
      <c r="M17" s="100" t="str">
        <f>'予選入力 (4)'!AV55</f>
        <v>川畑結莉子</v>
      </c>
      <c r="N17" s="100" t="str">
        <f>IF('予選入力 (4)'!AW55&gt;0,"〇",(IF('予選入力 (4)'!AX55&gt;0,"×","")))</f>
        <v>×</v>
      </c>
      <c r="O17" s="100">
        <f>IF('予選入力 (4)'!AW55+'予選入力 (4)'!AX55=0,"-",'予選入力 (4)'!AW55+'予選入力 (4)'!AX55)</f>
        <v>4</v>
      </c>
      <c r="P17" s="100" t="str">
        <f>IF('予選入力 (4)'!AX55&gt;0,"〇",(IF('予選入力 (4)'!AW55&gt;0,"×","")))</f>
        <v>〇</v>
      </c>
      <c r="Q17" s="100" t="str">
        <f>'予選入力 (4)'!AY55</f>
        <v>井倉百々葉</v>
      </c>
      <c r="R17" s="100" t="str">
        <f>'予選入力 (4)'!AZ55</f>
        <v>副将</v>
      </c>
      <c r="T17" s="272"/>
      <c r="U17" s="269"/>
      <c r="V17" s="268" t="str">
        <f>'予選入力 (4)'!AU95</f>
        <v>七将</v>
      </c>
      <c r="W17" s="268" t="str">
        <f>'予選入力 (4)'!AV95</f>
        <v>中島　衣咲</v>
      </c>
      <c r="X17" s="100" t="str">
        <f>IF('予選入力 (4)'!AW95&gt;0,"〇",(IF('予選入力 (4)'!AX95&gt;0,"×","")))</f>
        <v>〇</v>
      </c>
      <c r="Y17" s="100">
        <f>IF('予選入力 (4)'!AW95+'予選入力 (4)'!AX95=0,"-",'予選入力 (4)'!AW95+'予選入力 (4)'!AX95)</f>
        <v>13</v>
      </c>
      <c r="Z17" s="100" t="str">
        <f>IF('予選入力 (4)'!AX95&gt;0,"〇",(IF('予選入力 (4)'!AW95&gt;0,"×","")))</f>
        <v>×</v>
      </c>
      <c r="AA17" s="100" t="str">
        <f>'予選入力 (4)'!AY95</f>
        <v>西川百合子</v>
      </c>
      <c r="AB17" s="100" t="str">
        <f>'予選入力 (4)'!AZ95</f>
        <v>三将</v>
      </c>
    </row>
    <row r="18" spans="1:30" s="141" customFormat="1" ht="22.25" customHeight="1">
      <c r="A18" s="269"/>
      <c r="B18" s="268" t="str">
        <f>'予選入力 (4)'!AU16</f>
        <v>副将</v>
      </c>
      <c r="C18" s="268" t="str">
        <f>'予選入力 (4)'!AV16</f>
        <v>岸上　侑未</v>
      </c>
      <c r="D18" s="100" t="str">
        <f>IF('予選入力 (4)'!AW16&gt;0,"〇",(IF('予選入力 (4)'!AX16&gt;0,"×","")))</f>
        <v>〇</v>
      </c>
      <c r="E18" s="100">
        <f>IF('予選入力 (4)'!AW16+'予選入力 (4)'!AX16=0,"-",'予選入力 (4)'!AW16+'予選入力 (4)'!AX16)</f>
        <v>9</v>
      </c>
      <c r="F18" s="100" t="str">
        <f>IF('予選入力 (4)'!AX16&gt;0,"〇",(IF('予選入力 (4)'!AW16&gt;0,"×","")))</f>
        <v>×</v>
      </c>
      <c r="G18" s="100" t="str">
        <f>'予選入力 (4)'!AY16</f>
        <v>鳥羽　乃生</v>
      </c>
      <c r="H18" s="100" t="str">
        <f>'予選入力 (4)'!AZ16</f>
        <v>副将</v>
      </c>
      <c r="J18" s="272"/>
      <c r="L18" s="100" t="str">
        <f>'予選入力 (4)'!AU56</f>
        <v>五将</v>
      </c>
      <c r="M18" s="100" t="str">
        <f>'予選入力 (4)'!AV56</f>
        <v>關　萌々果</v>
      </c>
      <c r="N18" s="100" t="str">
        <f>IF('予選入力 (4)'!AW56&gt;0,"〇",(IF('予選入力 (4)'!AX56&gt;0,"×","")))</f>
        <v>〇</v>
      </c>
      <c r="O18" s="100">
        <f>IF('予選入力 (4)'!AW56+'予選入力 (4)'!AX56=0,"-",'予選入力 (4)'!AW56+'予選入力 (4)'!AX56)</f>
        <v>20</v>
      </c>
      <c r="P18" s="100" t="str">
        <f>IF('予選入力 (4)'!AX56&gt;0,"〇",(IF('予選入力 (4)'!AW56&gt;0,"×","")))</f>
        <v>×</v>
      </c>
      <c r="Q18" s="100" t="str">
        <f>'予選入力 (4)'!AY56</f>
        <v>松井　春陽</v>
      </c>
      <c r="R18" s="100" t="str">
        <f>'予選入力 (4)'!AZ56</f>
        <v>七将</v>
      </c>
      <c r="T18" s="272"/>
      <c r="V18" s="100" t="str">
        <f>'予選入力 (4)'!AU96</f>
        <v>副将</v>
      </c>
      <c r="W18" s="100" t="str">
        <f>'予選入力 (4)'!AV96</f>
        <v>倉島　希依</v>
      </c>
      <c r="X18" s="100" t="str">
        <f>IF('予選入力 (4)'!AW96&gt;0,"〇",(IF('予選入力 (4)'!AX96&gt;0,"×","")))</f>
        <v>×</v>
      </c>
      <c r="Y18" s="100">
        <f>IF('予選入力 (4)'!AW96+'予選入力 (4)'!AX96=0,"-",'予選入力 (4)'!AW96+'予選入力 (4)'!AX96)</f>
        <v>6</v>
      </c>
      <c r="Z18" s="100" t="str">
        <f>IF('予選入力 (4)'!AX96&gt;0,"〇",(IF('予選入力 (4)'!AW96&gt;0,"×","")))</f>
        <v>〇</v>
      </c>
      <c r="AA18" s="268" t="str">
        <f>'予選入力 (4)'!AY96</f>
        <v>岩城　樹奈</v>
      </c>
      <c r="AB18" s="268" t="str">
        <f>'予選入力 (4)'!AZ96</f>
        <v>副将</v>
      </c>
      <c r="AC18" s="269"/>
    </row>
    <row r="19" spans="1:30" s="141" customFormat="1" ht="22.25" customHeight="1">
      <c r="J19" s="272"/>
      <c r="T19" s="272"/>
    </row>
    <row r="20" spans="1:30" s="262" customFormat="1" ht="22.25" customHeight="1">
      <c r="B20" s="262" t="s">
        <v>511</v>
      </c>
      <c r="D20" s="263"/>
      <c r="E20" s="263"/>
      <c r="F20" s="263"/>
      <c r="J20" s="266"/>
      <c r="L20" s="262" t="s">
        <v>512</v>
      </c>
      <c r="N20" s="263"/>
      <c r="O20" s="263"/>
      <c r="P20" s="263"/>
      <c r="T20" s="266"/>
      <c r="V20" s="262" t="s">
        <v>513</v>
      </c>
      <c r="X20" s="263"/>
      <c r="Y20" s="263"/>
      <c r="Z20" s="263"/>
    </row>
    <row r="21" spans="1:30" s="167" customFormat="1" ht="22.25" customHeight="1">
      <c r="B21" s="436" t="str">
        <f>'予選入力 (4)'!AU21</f>
        <v>千葉</v>
      </c>
      <c r="C21" s="437"/>
      <c r="D21" s="166">
        <f>COUNTIF(D22:D26,"〇")</f>
        <v>5</v>
      </c>
      <c r="E21" s="166"/>
      <c r="F21" s="166">
        <f>COUNTIF(F22:F26,"〇")</f>
        <v>0</v>
      </c>
      <c r="G21" s="436" t="str">
        <f>'予選入力 (4)'!AY21</f>
        <v>富山</v>
      </c>
      <c r="H21" s="437"/>
      <c r="J21" s="267"/>
      <c r="L21" s="436" t="str">
        <f>'予選入力 (4)'!AU61</f>
        <v>群馬</v>
      </c>
      <c r="M21" s="437"/>
      <c r="N21" s="166">
        <f>COUNTIF(N22:N26,"〇")</f>
        <v>5</v>
      </c>
      <c r="O21" s="166"/>
      <c r="P21" s="166">
        <f>COUNTIF(P22:P26,"〇")</f>
        <v>0</v>
      </c>
      <c r="Q21" s="436" t="str">
        <f>'予選入力 (4)'!AY61</f>
        <v>岩手</v>
      </c>
      <c r="R21" s="437"/>
      <c r="T21" s="267"/>
      <c r="V21" s="436" t="str">
        <f>'予選入力 (4)'!AU101</f>
        <v>東京</v>
      </c>
      <c r="W21" s="437"/>
      <c r="X21" s="166">
        <f>COUNTIF(X22:X26,"〇")</f>
        <v>3</v>
      </c>
      <c r="Y21" s="166"/>
      <c r="Z21" s="166">
        <f>COUNTIF(Z22:Z26,"〇")</f>
        <v>2</v>
      </c>
      <c r="AA21" s="436" t="str">
        <f>'予選入力 (4)'!AY101</f>
        <v>福岡</v>
      </c>
      <c r="AB21" s="437"/>
    </row>
    <row r="22" spans="1:30" s="141" customFormat="1" ht="22.25" customHeight="1">
      <c r="A22" s="276"/>
      <c r="B22" s="277" t="str">
        <f>'予選入力 (4)'!AU22</f>
        <v>副将</v>
      </c>
      <c r="C22" s="277" t="str">
        <f>'予選入力 (4)'!AV22</f>
        <v>前田　華奈</v>
      </c>
      <c r="D22" s="277" t="str">
        <f>IF('予選入力 (4)'!AW22&gt;0,"〇",(IF('予選入力 (4)'!AX22&gt;0,"×","")))</f>
        <v>〇</v>
      </c>
      <c r="E22" s="100" t="s">
        <v>190</v>
      </c>
      <c r="F22" s="100" t="str">
        <f>IF('予選入力 (4)'!AX22&gt;0,"〇",(IF('予選入力 (4)'!AW22&gt;0,"×","")))</f>
        <v>×</v>
      </c>
      <c r="G22" s="100" t="str">
        <f>'予選入力 (4)'!AY22</f>
        <v>-</v>
      </c>
      <c r="H22" s="100" t="str">
        <f>'予選入力 (4)'!AZ22</f>
        <v>-</v>
      </c>
      <c r="J22" s="272"/>
      <c r="K22" s="269"/>
      <c r="L22" s="268" t="str">
        <f>'予選入力 (4)'!AU62</f>
        <v>副将</v>
      </c>
      <c r="M22" s="268" t="str">
        <f>'予選入力 (4)'!AV62</f>
        <v>木暮　陸斗</v>
      </c>
      <c r="N22" s="100" t="str">
        <f>IF('予選入力 (4)'!AW62&gt;0,"〇",(IF('予選入力 (4)'!AX62&gt;0,"×","")))</f>
        <v>〇</v>
      </c>
      <c r="O22" s="100">
        <f>IF('予選入力 (4)'!AW62+'予選入力 (4)'!AX62=0,"-",'予選入力 (4)'!AW62+'予選入力 (4)'!AX62)</f>
        <v>10</v>
      </c>
      <c r="P22" s="100" t="str">
        <f>IF('予選入力 (4)'!AX62&gt;0,"〇",(IF('予選入力 (4)'!AW62&gt;0,"×","")))</f>
        <v>×</v>
      </c>
      <c r="Q22" s="100" t="str">
        <f>'予選入力 (4)'!AY62</f>
        <v>江口　小春</v>
      </c>
      <c r="R22" s="100" t="str">
        <f>'予選入力 (4)'!AZ62</f>
        <v>主将</v>
      </c>
      <c r="T22" s="272"/>
      <c r="V22" s="100" t="str">
        <f>'予選入力 (4)'!AU102</f>
        <v>七将</v>
      </c>
      <c r="W22" s="100" t="str">
        <f>'予選入力 (4)'!AV102</f>
        <v>小野塚　守</v>
      </c>
      <c r="X22" s="100" t="str">
        <f>IF('予選入力 (4)'!AW102&gt;0,"〇",(IF('予選入力 (4)'!AX102&gt;0,"×","")))</f>
        <v>×</v>
      </c>
      <c r="Y22" s="100">
        <f>IF('予選入力 (4)'!AW102+'予選入力 (4)'!AX102=0,"-",'予選入力 (4)'!AW102+'予選入力 (4)'!AX102)</f>
        <v>8</v>
      </c>
      <c r="Z22" s="100" t="str">
        <f>IF('予選入力 (4)'!AX102&gt;0,"〇",(IF('予選入力 (4)'!AW102&gt;0,"×","")))</f>
        <v>〇</v>
      </c>
      <c r="AA22" s="100" t="str">
        <f>'予選入力 (4)'!AY102</f>
        <v>小川　結希</v>
      </c>
      <c r="AB22" s="100" t="str">
        <f>'予選入力 (4)'!AZ102</f>
        <v>三将</v>
      </c>
    </row>
    <row r="23" spans="1:30" s="141" customFormat="1" ht="22.25" customHeight="1">
      <c r="B23" s="100" t="str">
        <f>'予選入力 (4)'!AU23</f>
        <v>六将</v>
      </c>
      <c r="C23" s="100" t="str">
        <f>'予選入力 (4)'!AV23</f>
        <v>富田　　桃</v>
      </c>
      <c r="D23" s="100" t="str">
        <f>IF('予選入力 (4)'!AW23&gt;0,"〇",(IF('予選入力 (4)'!AX23&gt;0,"×","")))</f>
        <v>〇</v>
      </c>
      <c r="E23" s="100">
        <f>IF('予選入力 (4)'!AW23+'予選入力 (4)'!AX23=0,"-",'予選入力 (4)'!AW23+'予選入力 (4)'!AX23)</f>
        <v>9</v>
      </c>
      <c r="F23" s="100" t="str">
        <f>IF('予選入力 (4)'!AX23&gt;0,"〇",(IF('予選入力 (4)'!AW23&gt;0,"×","")))</f>
        <v>×</v>
      </c>
      <c r="G23" s="268" t="str">
        <f>'予選入力 (4)'!AY23</f>
        <v>櫻井　千尋</v>
      </c>
      <c r="H23" s="268" t="str">
        <f>'予選入力 (4)'!AZ23</f>
        <v>主将</v>
      </c>
      <c r="I23" s="269"/>
      <c r="J23" s="272"/>
      <c r="K23" s="269"/>
      <c r="L23" s="268" t="str">
        <f>'予選入力 (4)'!AU63</f>
        <v>三将</v>
      </c>
      <c r="M23" s="268" t="str">
        <f>'予選入力 (4)'!AV63</f>
        <v>猪熊　咲来</v>
      </c>
      <c r="N23" s="100" t="str">
        <f>IF('予選入力 (4)'!AW63&gt;0,"〇",(IF('予選入力 (4)'!AX63&gt;0,"×","")))</f>
        <v>〇</v>
      </c>
      <c r="O23" s="100">
        <f>IF('予選入力 (4)'!AW63+'予選入力 (4)'!AX63=0,"-",'予選入力 (4)'!AW63+'予選入力 (4)'!AX63)</f>
        <v>20</v>
      </c>
      <c r="P23" s="100" t="str">
        <f>IF('予選入力 (4)'!AX63&gt;0,"〇",(IF('予選入力 (4)'!AW63&gt;0,"×","")))</f>
        <v>×</v>
      </c>
      <c r="Q23" s="100" t="str">
        <f>'予選入力 (4)'!AY63</f>
        <v>笠原　　菫</v>
      </c>
      <c r="R23" s="100" t="str">
        <f>'予選入力 (4)'!AZ63</f>
        <v>七将</v>
      </c>
      <c r="T23" s="272"/>
      <c r="U23" s="273"/>
      <c r="V23" s="274" t="str">
        <f>'予選入力 (4)'!AU103</f>
        <v>副将</v>
      </c>
      <c r="W23" s="274" t="str">
        <f>'予選入力 (4)'!AV103</f>
        <v>髙橋　芽生</v>
      </c>
      <c r="X23" s="275" t="str">
        <f>IF('予選入力 (4)'!AW103&gt;0,"〇",(IF('予選入力 (4)'!AX103&gt;0,"×","")))</f>
        <v>〇</v>
      </c>
      <c r="Y23" s="275">
        <f>IF('予選入力 (4)'!AW103+'予選入力 (4)'!AX103=0,"-",'予選入力 (4)'!AW103+'予選入力 (4)'!AX103)</f>
        <v>5</v>
      </c>
      <c r="Z23" s="275" t="str">
        <f>IF('予選入力 (4)'!AX103&gt;0,"〇",(IF('予選入力 (4)'!AW103&gt;0,"×","")))</f>
        <v>×</v>
      </c>
      <c r="AA23" s="274" t="str">
        <f>'予選入力 (4)'!AY103</f>
        <v>末次日菜子</v>
      </c>
      <c r="AB23" s="274" t="str">
        <f>'予選入力 (4)'!AZ103</f>
        <v>副将</v>
      </c>
      <c r="AC23" s="273"/>
    </row>
    <row r="24" spans="1:30" s="141" customFormat="1" ht="22.25" customHeight="1">
      <c r="B24" s="100" t="str">
        <f>'予選入力 (4)'!AU24</f>
        <v>四将</v>
      </c>
      <c r="C24" s="100" t="str">
        <f>'予選入力 (4)'!AV24</f>
        <v>髙下　彩乃</v>
      </c>
      <c r="D24" s="100" t="str">
        <f>IF('予選入力 (4)'!AW24&gt;0,"〇",(IF('予選入力 (4)'!AX24&gt;0,"×","")))</f>
        <v>〇</v>
      </c>
      <c r="E24" s="100">
        <f>IF('予選入力 (4)'!AW24+'予選入力 (4)'!AX24=0,"-",'予選入力 (4)'!AW24+'予選入力 (4)'!AX24)</f>
        <v>13</v>
      </c>
      <c r="F24" s="100" t="str">
        <f>IF('予選入力 (4)'!AX24&gt;0,"〇",(IF('予選入力 (4)'!AW24&gt;0,"×","")))</f>
        <v>×</v>
      </c>
      <c r="G24" s="100" t="str">
        <f>'予選入力 (4)'!AY24</f>
        <v>駒崎　初音</v>
      </c>
      <c r="H24" s="100" t="str">
        <f>'予選入力 (4)'!AZ24</f>
        <v>四将</v>
      </c>
      <c r="J24" s="272"/>
      <c r="L24" s="100" t="str">
        <f>'予選入力 (4)'!AU64</f>
        <v>七将</v>
      </c>
      <c r="M24" s="100" t="str">
        <f>'予選入力 (4)'!AV64</f>
        <v>渡邊　聡香</v>
      </c>
      <c r="N24" s="100" t="str">
        <f>IF('予選入力 (4)'!AW64&gt;0,"〇",(IF('予選入力 (4)'!AX64&gt;0,"×","")))</f>
        <v>〇</v>
      </c>
      <c r="O24" s="100">
        <f>IF('予選入力 (4)'!AW64+'予選入力 (4)'!AX64=0,"-",'予選入力 (4)'!AW64+'予選入力 (4)'!AX64)</f>
        <v>9</v>
      </c>
      <c r="P24" s="100" t="str">
        <f>IF('予選入力 (4)'!AX64&gt;0,"〇",(IF('予選入力 (4)'!AW64&gt;0,"×","")))</f>
        <v>×</v>
      </c>
      <c r="Q24" s="100" t="str">
        <f>'予選入力 (4)'!AY64</f>
        <v>鈴木　　彩</v>
      </c>
      <c r="R24" s="100" t="str">
        <f>'予選入力 (4)'!AZ64</f>
        <v>三将</v>
      </c>
      <c r="T24" s="272"/>
      <c r="U24" s="273"/>
      <c r="V24" s="274" t="str">
        <f>'予選入力 (4)'!AU104</f>
        <v>主将</v>
      </c>
      <c r="W24" s="274" t="str">
        <f>'予選入力 (4)'!AV104</f>
        <v>関口　果穂</v>
      </c>
      <c r="X24" s="275" t="str">
        <f>IF('予選入力 (4)'!AW104&gt;0,"〇",(IF('予選入力 (4)'!AX104&gt;0,"×","")))</f>
        <v>×</v>
      </c>
      <c r="Y24" s="275">
        <f>IF('予選入力 (4)'!AW104+'予選入力 (4)'!AX104=0,"-",'予選入力 (4)'!AW104+'予選入力 (4)'!AX104)</f>
        <v>9</v>
      </c>
      <c r="Z24" s="275" t="str">
        <f>IF('予選入力 (4)'!AX104&gt;0,"〇",(IF('予選入力 (4)'!AW104&gt;0,"×","")))</f>
        <v>〇</v>
      </c>
      <c r="AA24" s="274" t="str">
        <f>'予選入力 (4)'!AY104</f>
        <v>堀田　晴斗</v>
      </c>
      <c r="AB24" s="274" t="str">
        <f>'予選入力 (4)'!AZ104</f>
        <v>主将</v>
      </c>
      <c r="AC24" s="273"/>
    </row>
    <row r="25" spans="1:30" s="141" customFormat="1" ht="22.25" customHeight="1">
      <c r="B25" s="100" t="str">
        <f>'予選入力 (4)'!AU25</f>
        <v>七将</v>
      </c>
      <c r="C25" s="100" t="str">
        <f>'予選入力 (4)'!AV25</f>
        <v>西村　花奈</v>
      </c>
      <c r="D25" s="100" t="str">
        <f>IF('予選入力 (4)'!AW25&gt;0,"〇",(IF('予選入力 (4)'!AX25&gt;0,"×","")))</f>
        <v>〇</v>
      </c>
      <c r="E25" s="100">
        <f>IF('予選入力 (4)'!AW25+'予選入力 (4)'!AX25=0,"-",'予選入力 (4)'!AW25+'予選入力 (4)'!AX25)</f>
        <v>14</v>
      </c>
      <c r="F25" s="100" t="str">
        <f>IF('予選入力 (4)'!AX25&gt;0,"〇",(IF('予選入力 (4)'!AW25&gt;0,"×","")))</f>
        <v>×</v>
      </c>
      <c r="G25" s="100" t="str">
        <f>'予選入力 (4)'!AY25</f>
        <v>内澤　明鳥</v>
      </c>
      <c r="H25" s="100" t="str">
        <f>'予選入力 (4)'!AZ25</f>
        <v>副将</v>
      </c>
      <c r="J25" s="272"/>
      <c r="K25" s="269"/>
      <c r="L25" s="268" t="str">
        <f>'予選入力 (4)'!AU65</f>
        <v>四将</v>
      </c>
      <c r="M25" s="268" t="str">
        <f>'予選入力 (4)'!AV65</f>
        <v>福島　花菜</v>
      </c>
      <c r="N25" s="100" t="str">
        <f>IF('予選入力 (4)'!AW65&gt;0,"〇",(IF('予選入力 (4)'!AX65&gt;0,"×","")))</f>
        <v>〇</v>
      </c>
      <c r="O25" s="100">
        <f>IF('予選入力 (4)'!AW65+'予選入力 (4)'!AX65=0,"-",'予選入力 (4)'!AW65+'予選入力 (4)'!AX65)</f>
        <v>22</v>
      </c>
      <c r="P25" s="100" t="str">
        <f>IF('予選入力 (4)'!AX65&gt;0,"〇",(IF('予選入力 (4)'!AW65&gt;0,"×","")))</f>
        <v>×</v>
      </c>
      <c r="Q25" s="100" t="str">
        <f>'予選入力 (4)'!AY65</f>
        <v>加藤　千捺</v>
      </c>
      <c r="R25" s="100" t="str">
        <f>'予選入力 (4)'!AZ65</f>
        <v>六将</v>
      </c>
      <c r="T25" s="272"/>
      <c r="U25" s="269"/>
      <c r="V25" s="268" t="str">
        <f>'予選入力 (4)'!AU105</f>
        <v>三将</v>
      </c>
      <c r="W25" s="268" t="str">
        <f>'予選入力 (4)'!AV105</f>
        <v>渡邉　芽生</v>
      </c>
      <c r="X25" s="100" t="str">
        <f>IF('予選入力 (4)'!AW105&gt;0,"〇",(IF('予選入力 (4)'!AX105&gt;0,"×","")))</f>
        <v>〇</v>
      </c>
      <c r="Y25" s="100">
        <f>IF('予選入力 (4)'!AW105+'予選入力 (4)'!AX105=0,"-",'予選入力 (4)'!AW105+'予選入力 (4)'!AX105)</f>
        <v>4</v>
      </c>
      <c r="Z25" s="100" t="str">
        <f>IF('予選入力 (4)'!AX105&gt;0,"〇",(IF('予選入力 (4)'!AW105&gt;0,"×","")))</f>
        <v>×</v>
      </c>
      <c r="AA25" s="100" t="str">
        <f>'予選入力 (4)'!AY105</f>
        <v>諌山　莉子</v>
      </c>
      <c r="AB25" s="100" t="str">
        <f>'予選入力 (4)'!AZ105</f>
        <v>五将</v>
      </c>
    </row>
    <row r="26" spans="1:30" s="141" customFormat="1" ht="22.25" customHeight="1">
      <c r="B26" s="100" t="str">
        <f>'予選入力 (4)'!AU26</f>
        <v>五将</v>
      </c>
      <c r="C26" s="100" t="str">
        <f>'予選入力 (4)'!AV26</f>
        <v>常世田帆乃花</v>
      </c>
      <c r="D26" s="100" t="str">
        <f>IF('予選入力 (4)'!AW26&gt;0,"〇",(IF('予選入力 (4)'!AX26&gt;0,"×","")))</f>
        <v>〇</v>
      </c>
      <c r="E26" s="100">
        <f>IF('予選入力 (4)'!AW26+'予選入力 (4)'!AX26=0,"-",'予選入力 (4)'!AW26+'予選入力 (4)'!AX26)</f>
        <v>20</v>
      </c>
      <c r="F26" s="100" t="str">
        <f>IF('予選入力 (4)'!AX26&gt;0,"〇",(IF('予選入力 (4)'!AW26&gt;0,"×","")))</f>
        <v>×</v>
      </c>
      <c r="G26" s="100" t="str">
        <f>'予選入力 (4)'!AY26</f>
        <v>下坂都和子</v>
      </c>
      <c r="H26" s="100" t="str">
        <f>'予選入力 (4)'!AZ26</f>
        <v>三将</v>
      </c>
      <c r="J26" s="272"/>
      <c r="K26" s="269"/>
      <c r="L26" s="268" t="str">
        <f>'予選入力 (4)'!AU66</f>
        <v>主将</v>
      </c>
      <c r="M26" s="268" t="str">
        <f>'予選入力 (4)'!AV66</f>
        <v>神宮　明理</v>
      </c>
      <c r="N26" s="100" t="str">
        <f>IF('予選入力 (4)'!AW66&gt;0,"〇",(IF('予選入力 (4)'!AX66&gt;0,"×","")))</f>
        <v>〇</v>
      </c>
      <c r="O26" s="100">
        <f>IF('予選入力 (4)'!AW66+'予選入力 (4)'!AX66=0,"-",'予選入力 (4)'!AW66+'予選入力 (4)'!AX66)</f>
        <v>17</v>
      </c>
      <c r="P26" s="100" t="str">
        <f>IF('予選入力 (4)'!AX66&gt;0,"〇",(IF('予選入力 (4)'!AW66&gt;0,"×","")))</f>
        <v>×</v>
      </c>
      <c r="Q26" s="100" t="str">
        <f>'予選入力 (4)'!AY66</f>
        <v>蕨野　天能</v>
      </c>
      <c r="R26" s="100" t="str">
        <f>'予選入力 (4)'!AZ66</f>
        <v>副将</v>
      </c>
      <c r="T26" s="272"/>
      <c r="V26" s="100" t="str">
        <f>'予選入力 (4)'!AU106</f>
        <v>五将</v>
      </c>
      <c r="W26" s="100" t="str">
        <f>'予選入力 (4)'!AV106</f>
        <v>石井　唯翔</v>
      </c>
      <c r="X26" s="100" t="str">
        <f>IF('予選入力 (4)'!AW106&gt;0,"〇",(IF('予選入力 (4)'!AX106&gt;0,"×","")))</f>
        <v>〇</v>
      </c>
      <c r="Y26" s="100">
        <f>IF('予選入力 (4)'!AW106+'予選入力 (4)'!AX106=0,"-",'予選入力 (4)'!AW106+'予選入力 (4)'!AX106)</f>
        <v>9</v>
      </c>
      <c r="Z26" s="100" t="str">
        <f>IF('予選入力 (4)'!AX106&gt;0,"〇",(IF('予選入力 (4)'!AW106&gt;0,"×","")))</f>
        <v>×</v>
      </c>
      <c r="AA26" s="100" t="str">
        <f>'予選入力 (4)'!AY106</f>
        <v>廣津　　碧</v>
      </c>
      <c r="AB26" s="100" t="str">
        <f>'予選入力 (4)'!AZ106</f>
        <v>四将</v>
      </c>
    </row>
    <row r="27" spans="1:30" s="141" customFormat="1" ht="22.25" customHeight="1">
      <c r="J27" s="272"/>
      <c r="T27" s="272"/>
    </row>
    <row r="28" spans="1:30" s="262" customFormat="1" ht="22.25" customHeight="1">
      <c r="B28" s="262" t="s">
        <v>511</v>
      </c>
      <c r="D28" s="263"/>
      <c r="E28" s="263"/>
      <c r="F28" s="263"/>
      <c r="J28" s="266"/>
      <c r="L28" s="262" t="s">
        <v>512</v>
      </c>
      <c r="N28" s="263"/>
      <c r="O28" s="263"/>
      <c r="P28" s="263"/>
      <c r="T28" s="266"/>
      <c r="U28" s="262" t="s">
        <v>514</v>
      </c>
      <c r="X28" s="263"/>
      <c r="Y28" s="263"/>
      <c r="Z28" s="263"/>
    </row>
    <row r="29" spans="1:30" s="167" customFormat="1" ht="22.25" customHeight="1">
      <c r="B29" s="436" t="str">
        <f>'予選入力 (4)'!AU31</f>
        <v>茨城</v>
      </c>
      <c r="C29" s="437"/>
      <c r="D29" s="166">
        <f>COUNTIF(D30:D34,"〇")</f>
        <v>1</v>
      </c>
      <c r="E29" s="166"/>
      <c r="F29" s="166">
        <f>COUNTIF(F30:F34,"〇")</f>
        <v>4</v>
      </c>
      <c r="G29" s="436" t="str">
        <f>'予選入力 (4)'!AY31</f>
        <v>京都</v>
      </c>
      <c r="H29" s="437"/>
      <c r="J29" s="267"/>
      <c r="L29" s="436" t="str">
        <f>'予選入力 (4)'!AU71</f>
        <v>愛知</v>
      </c>
      <c r="M29" s="437"/>
      <c r="N29" s="166">
        <f>COUNTIF(N30:N34,"〇")</f>
        <v>2</v>
      </c>
      <c r="O29" s="166"/>
      <c r="P29" s="166">
        <f>COUNTIF(P30:P34,"〇")</f>
        <v>3</v>
      </c>
      <c r="Q29" s="436" t="str">
        <f>'予選入力 (4)'!AY71</f>
        <v>北海道</v>
      </c>
      <c r="R29" s="437"/>
      <c r="T29" s="267"/>
      <c r="U29" s="167" t="str">
        <f>'予選入力 (4)'!AV123</f>
        <v>埼玉</v>
      </c>
      <c r="W29" s="167" t="str">
        <f>'予選入力 (4)'!AV124</f>
        <v>奈良</v>
      </c>
      <c r="X29" s="169" t="str">
        <f>'予選入力 (4)'!AV125</f>
        <v>宮城</v>
      </c>
      <c r="Y29" s="169"/>
      <c r="Z29" s="169"/>
    </row>
    <row r="30" spans="1:30" s="141" customFormat="1" ht="22.25" customHeight="1">
      <c r="B30" s="100" t="str">
        <f>'予選入力 (4)'!AU32</f>
        <v>副将</v>
      </c>
      <c r="C30" s="100" t="str">
        <f>'予選入力 (4)'!AV32</f>
        <v>藤田　望心</v>
      </c>
      <c r="D30" s="100" t="str">
        <f>IF('予選入力 (4)'!AW32&gt;0,"〇",(IF('予選入力 (4)'!AX32&gt;0,"×","")))</f>
        <v>×</v>
      </c>
      <c r="E30" s="100">
        <f>IF('予選入力 (4)'!AW32+'予選入力 (4)'!AX32=0,"-",'予選入力 (4)'!AW32+'予選入力 (4)'!AX32)</f>
        <v>11</v>
      </c>
      <c r="F30" s="100" t="str">
        <f>IF('予選入力 (4)'!AX32&gt;0,"〇",(IF('予選入力 (4)'!AW32&gt;0,"×","")))</f>
        <v>〇</v>
      </c>
      <c r="G30" s="100" t="str">
        <f>'予選入力 (4)'!AY32</f>
        <v>武田　杏華</v>
      </c>
      <c r="H30" s="100" t="str">
        <f>'予選入力 (4)'!AZ32</f>
        <v>副将</v>
      </c>
      <c r="J30" s="272"/>
      <c r="L30" s="100" t="str">
        <f>'予選入力 (4)'!AU72</f>
        <v>主将</v>
      </c>
      <c r="M30" s="100" t="str">
        <f>'予選入力 (4)'!AV72</f>
        <v>池田まどか</v>
      </c>
      <c r="N30" s="100" t="str">
        <f>IF('予選入力 (4)'!AW72&gt;0,"〇",(IF('予選入力 (4)'!AX72&gt;0,"×","")))</f>
        <v>〇</v>
      </c>
      <c r="O30" s="100">
        <f>IF('予選入力 (4)'!AW72+'予選入力 (4)'!AX72=0,"-",'予選入力 (4)'!AW72+'予選入力 (4)'!AX72)</f>
        <v>9</v>
      </c>
      <c r="P30" s="100" t="str">
        <f>IF('予選入力 (4)'!AX72&gt;0,"〇",(IF('予選入力 (4)'!AW72&gt;0,"×","")))</f>
        <v>×</v>
      </c>
      <c r="Q30" s="100" t="str">
        <f>'予選入力 (4)'!AY72</f>
        <v>上村菜乃果</v>
      </c>
      <c r="R30" s="100" t="str">
        <f>'予選入力 (4)'!AZ72</f>
        <v>三将</v>
      </c>
      <c r="T30" s="272"/>
      <c r="U30" s="100" t="str">
        <f>'予選入力 (4)'!AT113</f>
        <v>宮城</v>
      </c>
      <c r="V30" s="100" t="str">
        <f>'予選入力 (4)'!AU113</f>
        <v>主将</v>
      </c>
      <c r="W30" s="100" t="str">
        <f>'予選入力 (4)'!AV113</f>
        <v>愛澤未紗子</v>
      </c>
      <c r="X30" s="100" t="str">
        <f>IF('予選入力 (4)'!AW113&gt;0,"〇",(IF('予選入力 (4)'!AX113&gt;0,"×","")))</f>
        <v>×</v>
      </c>
      <c r="Y30" s="100">
        <f>IF('予選入力 (4)'!AW113+'予選入力 (4)'!AX113=0,"-",'予選入力 (4)'!AW113+'予選入力 (4)'!AX113)</f>
        <v>10</v>
      </c>
      <c r="Z30" s="100" t="str">
        <f>IF('予選入力 (4)'!AX113&gt;0,"〇",(IF('予選入力 (4)'!AW113&gt;0,"×","")))</f>
        <v>〇</v>
      </c>
      <c r="AA30" s="268" t="str">
        <f>'予選入力 (4)'!AY113</f>
        <v>松本のどか</v>
      </c>
      <c r="AB30" s="268" t="str">
        <f>'予選入力 (4)'!AZ113</f>
        <v>主将</v>
      </c>
      <c r="AC30" s="268" t="str">
        <f>'予選入力 (4)'!BA113</f>
        <v>奈良</v>
      </c>
      <c r="AD30" s="269"/>
    </row>
    <row r="31" spans="1:30" s="141" customFormat="1" ht="22.25" customHeight="1">
      <c r="B31" s="100" t="str">
        <f>'予選入力 (4)'!AU33</f>
        <v>四将</v>
      </c>
      <c r="C31" s="100" t="str">
        <f>'予選入力 (4)'!AV33</f>
        <v>井川　昇悟</v>
      </c>
      <c r="D31" s="100" t="str">
        <f>IF('予選入力 (4)'!AW33&gt;0,"〇",(IF('予選入力 (4)'!AX33&gt;0,"×","")))</f>
        <v>×</v>
      </c>
      <c r="E31" s="100">
        <f>IF('予選入力 (4)'!AW33+'予選入力 (4)'!AX33=0,"-",'予選入力 (4)'!AW33+'予選入力 (4)'!AX33)</f>
        <v>18</v>
      </c>
      <c r="F31" s="100" t="str">
        <f>IF('予選入力 (4)'!AX33&gt;0,"〇",(IF('予選入力 (4)'!AW33&gt;0,"×","")))</f>
        <v>〇</v>
      </c>
      <c r="G31" s="100" t="str">
        <f>'予選入力 (4)'!AY33</f>
        <v>坂本明日香</v>
      </c>
      <c r="H31" s="100" t="str">
        <f>'予選入力 (4)'!AZ33</f>
        <v>六将</v>
      </c>
      <c r="J31" s="272"/>
      <c r="L31" s="100" t="str">
        <f>'予選入力 (4)'!AU73</f>
        <v>四将</v>
      </c>
      <c r="M31" s="100" t="str">
        <f>'予選入力 (4)'!AV73</f>
        <v>上山あおい</v>
      </c>
      <c r="N31" s="100" t="str">
        <f>IF('予選入力 (4)'!AW73&gt;0,"〇",(IF('予選入力 (4)'!AX73&gt;0,"×","")))</f>
        <v>×</v>
      </c>
      <c r="O31" s="100">
        <f>IF('予選入力 (4)'!AW73+'予選入力 (4)'!AX73=0,"-",'予選入力 (4)'!AW73+'予選入力 (4)'!AX73)</f>
        <v>12</v>
      </c>
      <c r="P31" s="100" t="str">
        <f>IF('予選入力 (4)'!AX73&gt;0,"〇",(IF('予選入力 (4)'!AW73&gt;0,"×","")))</f>
        <v>〇</v>
      </c>
      <c r="Q31" s="100" t="str">
        <f>'予選入力 (4)'!AY73</f>
        <v>前田　侑芽</v>
      </c>
      <c r="R31" s="100" t="str">
        <f>'予選入力 (4)'!AZ73</f>
        <v>副将</v>
      </c>
      <c r="T31" s="272"/>
      <c r="U31" s="100" t="str">
        <f>'予選入力 (4)'!AT114</f>
        <v>奈良</v>
      </c>
      <c r="V31" s="100" t="str">
        <f>'予選入力 (4)'!AU114</f>
        <v>四将</v>
      </c>
      <c r="W31" s="100" t="str">
        <f>'予選入力 (4)'!AV114</f>
        <v>丸尾　友香</v>
      </c>
      <c r="X31" s="100" t="str">
        <f>IF('予選入力 (4)'!AW114&gt;0,"〇",(IF('予選入力 (4)'!AX114&gt;0,"×","")))</f>
        <v>×</v>
      </c>
      <c r="Y31" s="100">
        <f>IF('予選入力 (4)'!AW114+'予選入力 (4)'!AX114=0,"-",'予選入力 (4)'!AW114+'予選入力 (4)'!AX114)</f>
        <v>1</v>
      </c>
      <c r="Z31" s="100" t="str">
        <f>IF('予選入力 (4)'!AX114&gt;0,"〇",(IF('予選入力 (4)'!AW114&gt;0,"×","")))</f>
        <v>〇</v>
      </c>
      <c r="AA31" s="100" t="str">
        <f>'予選入力 (4)'!AY114</f>
        <v>小池　　結</v>
      </c>
      <c r="AB31" s="100" t="str">
        <f>'予選入力 (4)'!AZ114</f>
        <v>四将</v>
      </c>
      <c r="AC31" s="100" t="str">
        <f>'予選入力 (4)'!BA114</f>
        <v>埼玉</v>
      </c>
    </row>
    <row r="32" spans="1:30" s="141" customFormat="1" ht="22.25" customHeight="1">
      <c r="B32" s="100" t="str">
        <f>'予選入力 (4)'!AU34</f>
        <v>主将</v>
      </c>
      <c r="C32" s="100" t="str">
        <f>'予選入力 (4)'!AV34</f>
        <v>甲　希乃花</v>
      </c>
      <c r="D32" s="100" t="str">
        <f>IF('予選入力 (4)'!AW34&gt;0,"〇",(IF('予選入力 (4)'!AX34&gt;0,"×","")))</f>
        <v>×</v>
      </c>
      <c r="E32" s="100">
        <f>IF('予選入力 (4)'!AW34+'予選入力 (4)'!AX34=0,"-",'予選入力 (4)'!AW34+'予選入力 (4)'!AX34)</f>
        <v>11</v>
      </c>
      <c r="F32" s="100" t="str">
        <f>IF('予選入力 (4)'!AX34&gt;0,"〇",(IF('予選入力 (4)'!AW34&gt;0,"×","")))</f>
        <v>〇</v>
      </c>
      <c r="G32" s="100" t="str">
        <f>'予選入力 (4)'!AY34</f>
        <v>板倉みかん</v>
      </c>
      <c r="H32" s="100" t="str">
        <f>'予選入力 (4)'!AZ34</f>
        <v>三将</v>
      </c>
      <c r="J32" s="272"/>
      <c r="L32" s="100" t="str">
        <f>'予選入力 (4)'!AU74</f>
        <v>副将</v>
      </c>
      <c r="M32" s="100" t="str">
        <f>'予選入力 (4)'!AV74</f>
        <v>早坂はるな</v>
      </c>
      <c r="N32" s="100" t="str">
        <f>IF('予選入力 (4)'!AW74&gt;0,"〇",(IF('予選入力 (4)'!AX74&gt;0,"×","")))</f>
        <v>×</v>
      </c>
      <c r="O32" s="100">
        <f>IF('予選入力 (4)'!AW74+'予選入力 (4)'!AX74=0,"-",'予選入力 (4)'!AW74+'予選入力 (4)'!AX74)</f>
        <v>15</v>
      </c>
      <c r="P32" s="100" t="str">
        <f>IF('予選入力 (4)'!AX74&gt;0,"〇",(IF('予選入力 (4)'!AW74&gt;0,"×","")))</f>
        <v>〇</v>
      </c>
      <c r="Q32" s="100" t="str">
        <f>'予選入力 (4)'!AY74</f>
        <v>清原由妃乃</v>
      </c>
      <c r="R32" s="100" t="str">
        <f>'予選入力 (4)'!AZ74</f>
        <v>主将</v>
      </c>
      <c r="T32" s="272"/>
      <c r="U32" s="100" t="str">
        <f>'予選入力 (4)'!AT115</f>
        <v>宮城</v>
      </c>
      <c r="V32" s="100" t="str">
        <f>'予選入力 (4)'!AU115</f>
        <v>四将</v>
      </c>
      <c r="W32" s="100" t="str">
        <f>'予選入力 (4)'!AV115</f>
        <v>金原　享佑</v>
      </c>
      <c r="X32" s="100" t="str">
        <f>IF('予選入力 (4)'!AW115&gt;0,"〇",(IF('予選入力 (4)'!AX115&gt;0,"×","")))</f>
        <v>×</v>
      </c>
      <c r="Y32" s="100">
        <f>IF('予選入力 (4)'!AW115+'予選入力 (4)'!AX115=0,"-",'予選入力 (4)'!AW115+'予選入力 (4)'!AX115)</f>
        <v>4</v>
      </c>
      <c r="Z32" s="100" t="str">
        <f>IF('予選入力 (4)'!AX115&gt;0,"〇",(IF('予選入力 (4)'!AW115&gt;0,"×","")))</f>
        <v>〇</v>
      </c>
      <c r="AA32" s="100" t="str">
        <f>'予選入力 (4)'!AY115</f>
        <v>明石佳奈美</v>
      </c>
      <c r="AB32" s="100" t="str">
        <f>'予選入力 (4)'!AZ115</f>
        <v>五将</v>
      </c>
      <c r="AC32" s="100" t="str">
        <f>'予選入力 (4)'!BA115</f>
        <v>奈良</v>
      </c>
    </row>
    <row r="33" spans="1:29" s="141" customFormat="1" ht="22.25" customHeight="1">
      <c r="B33" s="100" t="str">
        <f>'予選入力 (4)'!AU35</f>
        <v>七将</v>
      </c>
      <c r="C33" s="100" t="str">
        <f>'予選入力 (4)'!AV35</f>
        <v>大江　夏楓</v>
      </c>
      <c r="D33" s="100" t="str">
        <f>IF('予選入力 (4)'!AW35&gt;0,"〇",(IF('予選入力 (4)'!AX35&gt;0,"×","")))</f>
        <v>×</v>
      </c>
      <c r="E33" s="100">
        <f>IF('予選入力 (4)'!AW35+'予選入力 (4)'!AX35=0,"-",'予選入力 (4)'!AW35+'予選入力 (4)'!AX35)</f>
        <v>1</v>
      </c>
      <c r="F33" s="100" t="str">
        <f>IF('予選入力 (4)'!AX35&gt;0,"〇",(IF('予選入力 (4)'!AW35&gt;0,"×","")))</f>
        <v>〇</v>
      </c>
      <c r="G33" s="100" t="str">
        <f>'予選入力 (4)'!AY35</f>
        <v>坂井　理央</v>
      </c>
      <c r="H33" s="100" t="str">
        <f>'予選入力 (4)'!AZ35</f>
        <v>主将</v>
      </c>
      <c r="J33" s="272"/>
      <c r="L33" s="100" t="str">
        <f>'予選入力 (4)'!AU75</f>
        <v>五将</v>
      </c>
      <c r="M33" s="100" t="str">
        <f>'予選入力 (4)'!AV75</f>
        <v>山村　はる</v>
      </c>
      <c r="N33" s="100" t="str">
        <f>IF('予選入力 (4)'!AW75&gt;0,"〇",(IF('予選入力 (4)'!AX75&gt;0,"×","")))</f>
        <v>×</v>
      </c>
      <c r="O33" s="100">
        <f>IF('予選入力 (4)'!AW75+'予選入力 (4)'!AX75=0,"-",'予選入力 (4)'!AW75+'予選入力 (4)'!AX75)</f>
        <v>5</v>
      </c>
      <c r="P33" s="100" t="str">
        <f>IF('予選入力 (4)'!AX75&gt;0,"〇",(IF('予選入力 (4)'!AW75&gt;0,"×","")))</f>
        <v>〇</v>
      </c>
      <c r="Q33" s="100" t="str">
        <f>'予選入力 (4)'!AY75</f>
        <v>佐藤　彩音</v>
      </c>
      <c r="R33" s="100" t="str">
        <f>'予選入力 (4)'!AZ75</f>
        <v>四将</v>
      </c>
      <c r="T33" s="272"/>
      <c r="U33" s="100" t="str">
        <f>'予選入力 (4)'!AT116</f>
        <v>埼玉</v>
      </c>
      <c r="V33" s="100" t="str">
        <f>'予選入力 (4)'!AU116</f>
        <v>五将</v>
      </c>
      <c r="W33" s="100" t="str">
        <f>'予選入力 (4)'!AV116</f>
        <v>垰田満ちる</v>
      </c>
      <c r="X33" s="100" t="str">
        <f>IF('予選入力 (4)'!AW116&gt;0,"〇",(IF('予選入力 (4)'!AX116&gt;0,"×","")))</f>
        <v>〇</v>
      </c>
      <c r="Y33" s="100">
        <f>IF('予選入力 (4)'!AW116+'予選入力 (4)'!AX116=0,"-",'予選入力 (4)'!AW116+'予選入力 (4)'!AX116)</f>
        <v>5</v>
      </c>
      <c r="Z33" s="100" t="str">
        <f>IF('予選入力 (4)'!AX116&gt;0,"〇",(IF('予選入力 (4)'!AW116&gt;0,"×","")))</f>
        <v>×</v>
      </c>
      <c r="AA33" s="100" t="str">
        <f>'予選入力 (4)'!AY116</f>
        <v>近江　雪花</v>
      </c>
      <c r="AB33" s="100" t="str">
        <f>'予選入力 (4)'!AZ116</f>
        <v>六将</v>
      </c>
      <c r="AC33" s="100" t="str">
        <f>'予選入力 (4)'!BA116</f>
        <v>宮城</v>
      </c>
    </row>
    <row r="34" spans="1:29" s="141" customFormat="1" ht="22.25" customHeight="1">
      <c r="A34" s="269"/>
      <c r="B34" s="268" t="str">
        <f>'予選入力 (4)'!AU36</f>
        <v>三将</v>
      </c>
      <c r="C34" s="268" t="str">
        <f>'予選入力 (4)'!AV36</f>
        <v>松本　結衣</v>
      </c>
      <c r="D34" s="100" t="str">
        <f>IF('予選入力 (4)'!AW36&gt;0,"〇",(IF('予選入力 (4)'!AX36&gt;0,"×","")))</f>
        <v>〇</v>
      </c>
      <c r="E34" s="100">
        <f>IF('予選入力 (4)'!AW36+'予選入力 (4)'!AX36=0,"-",'予選入力 (4)'!AW36+'予選入力 (4)'!AX36)</f>
        <v>1</v>
      </c>
      <c r="F34" s="100" t="str">
        <f>IF('予選入力 (4)'!AX36&gt;0,"〇",(IF('予選入力 (4)'!AW36&gt;0,"×","")))</f>
        <v>×</v>
      </c>
      <c r="G34" s="100" t="str">
        <f>'予選入力 (4)'!AY36</f>
        <v>所　　涼乃</v>
      </c>
      <c r="H34" s="100" t="str">
        <f>'予選入力 (4)'!AZ36</f>
        <v>五将</v>
      </c>
      <c r="J34" s="272"/>
      <c r="L34" s="100" t="str">
        <f>'予選入力 (4)'!AU76</f>
        <v>三将</v>
      </c>
      <c r="M34" s="100" t="str">
        <f>'予選入力 (4)'!AV76</f>
        <v>渥美　陽菜</v>
      </c>
      <c r="N34" s="100" t="str">
        <f>IF('予選入力 (4)'!AW76&gt;0,"〇",(IF('予選入力 (4)'!AX76&gt;0,"×","")))</f>
        <v>〇</v>
      </c>
      <c r="O34" s="100">
        <f>IF('予選入力 (4)'!AW76+'予選入力 (4)'!AX76=0,"-",'予選入力 (4)'!AW76+'予選入力 (4)'!AX76)</f>
        <v>15</v>
      </c>
      <c r="P34" s="100" t="str">
        <f>IF('予選入力 (4)'!AX76&gt;0,"〇",(IF('予選入力 (4)'!AW76&gt;0,"×","")))</f>
        <v>×</v>
      </c>
      <c r="Q34" s="100" t="str">
        <f>'予選入力 (4)'!AY76</f>
        <v>附柴　里沙</v>
      </c>
      <c r="R34" s="100" t="str">
        <f>'予選入力 (4)'!AZ76</f>
        <v>五将</v>
      </c>
      <c r="T34" s="269"/>
      <c r="U34" s="268" t="str">
        <f>'予選入力 (4)'!AT117</f>
        <v>奈良</v>
      </c>
      <c r="V34" s="268" t="str">
        <f>'予選入力 (4)'!AU117</f>
        <v>三将</v>
      </c>
      <c r="W34" s="268" t="str">
        <f>'予選入力 (4)'!AV117</f>
        <v>片山　美沙</v>
      </c>
      <c r="X34" s="100" t="str">
        <f>IF('予選入力 (4)'!AW117&gt;0,"〇",(IF('予選入力 (4)'!AX117&gt;0,"×","")))</f>
        <v>〇</v>
      </c>
      <c r="Y34" s="100">
        <f>IF('予選入力 (4)'!AW117+'予選入力 (4)'!AX117=0,"-",'予選入力 (4)'!AW117+'予選入力 (4)'!AX117)</f>
        <v>8</v>
      </c>
      <c r="Z34" s="100" t="str">
        <f>IF('予選入力 (4)'!AX117&gt;0,"〇",(IF('予選入力 (4)'!AW117&gt;0,"×","")))</f>
        <v>×</v>
      </c>
      <c r="AA34" s="100" t="str">
        <f>'予選入力 (4)'!AY117</f>
        <v>阿部　　光</v>
      </c>
      <c r="AB34" s="100" t="str">
        <f>'予選入力 (4)'!AZ117</f>
        <v>三将</v>
      </c>
      <c r="AC34" s="100" t="str">
        <f>'予選入力 (4)'!BA117</f>
        <v>宮城</v>
      </c>
    </row>
    <row r="35" spans="1:29" s="141" customFormat="1" ht="22.25" customHeight="1">
      <c r="J35" s="272"/>
      <c r="T35" s="272"/>
      <c r="U35" s="100" t="str">
        <f>'予選入力 (4)'!AT118</f>
        <v>奈良</v>
      </c>
      <c r="V35" s="100" t="str">
        <f>'予選入力 (4)'!AU118</f>
        <v>七将</v>
      </c>
      <c r="W35" s="100" t="str">
        <f>'予選入力 (4)'!AV118</f>
        <v>西見　夢菜</v>
      </c>
      <c r="X35" s="100" t="str">
        <f>IF('予選入力 (4)'!AW118&gt;0,"〇",(IF('予選入力 (4)'!AX118&gt;0,"×","")))</f>
        <v>×</v>
      </c>
      <c r="Y35" s="100">
        <f>IF('予選入力 (4)'!AW118+'予選入力 (4)'!AX118=0,"-",'予選入力 (4)'!AW118+'予選入力 (4)'!AX118)</f>
        <v>19</v>
      </c>
      <c r="Z35" s="100" t="str">
        <f>IF('予選入力 (4)'!AX118&gt;0,"〇",(IF('予選入力 (4)'!AW118&gt;0,"×","")))</f>
        <v>〇</v>
      </c>
      <c r="AA35" s="100" t="str">
        <f>'予選入力 (4)'!AY118</f>
        <v>小野　　遥</v>
      </c>
      <c r="AB35" s="100" t="str">
        <f>'予選入力 (4)'!AZ118</f>
        <v>副将</v>
      </c>
      <c r="AC35" s="100" t="str">
        <f>'予選入力 (4)'!BA118</f>
        <v>宮城</v>
      </c>
    </row>
  </sheetData>
  <mergeCells count="22">
    <mergeCell ref="B29:C29"/>
    <mergeCell ref="G29:H29"/>
    <mergeCell ref="L29:M29"/>
    <mergeCell ref="Q29:R29"/>
    <mergeCell ref="B21:C21"/>
    <mergeCell ref="G21:H21"/>
    <mergeCell ref="L21:M21"/>
    <mergeCell ref="Q21:R21"/>
    <mergeCell ref="V21:W21"/>
    <mergeCell ref="AA21:AB21"/>
    <mergeCell ref="B13:C13"/>
    <mergeCell ref="G13:H13"/>
    <mergeCell ref="L13:M13"/>
    <mergeCell ref="Q13:R13"/>
    <mergeCell ref="V13:W13"/>
    <mergeCell ref="AA13:AB13"/>
    <mergeCell ref="AA5:AB5"/>
    <mergeCell ref="B5:C5"/>
    <mergeCell ref="G5:H5"/>
    <mergeCell ref="L5:M5"/>
    <mergeCell ref="Q5:R5"/>
    <mergeCell ref="V5:W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BFB3-F898-43E6-9261-80D6CD6AF4DE}">
  <sheetPr>
    <tabColor rgb="FFFFFF00"/>
  </sheetPr>
  <dimension ref="A1:BS132"/>
  <sheetViews>
    <sheetView topLeftCell="AI99" zoomScale="65" zoomScaleNormal="36" workbookViewId="0">
      <selection activeCell="B1" sqref="B1:E163"/>
    </sheetView>
  </sheetViews>
  <sheetFormatPr baseColWidth="10" defaultColWidth="8.83203125" defaultRowHeight="18"/>
  <cols>
    <col min="2" max="2" width="30.1640625" customWidth="1"/>
    <col min="5" max="5" width="11" customWidth="1"/>
    <col min="6" max="6" width="5.6640625" customWidth="1"/>
    <col min="7" max="8" width="6.6640625" customWidth="1"/>
    <col min="9" max="9" width="6.33203125" customWidth="1"/>
    <col min="10" max="17" width="9.33203125" customWidth="1"/>
    <col min="20" max="20" width="15.6640625" customWidth="1"/>
    <col min="23" max="23" width="12.83203125" customWidth="1"/>
    <col min="24" max="24" width="6.1640625" customWidth="1"/>
    <col min="28" max="28" width="10.1640625" customWidth="1"/>
    <col min="31" max="31" width="10" customWidth="1"/>
    <col min="35" max="35" width="16.1640625" customWidth="1"/>
    <col min="38" max="38" width="10.6640625" customWidth="1"/>
    <col min="39" max="39" width="8.83203125" customWidth="1"/>
    <col min="41" max="41" width="12.1640625" customWidth="1"/>
    <col min="43" max="44" width="6.6640625" customWidth="1"/>
    <col min="46" max="46" width="10" customWidth="1"/>
    <col min="55" max="55" width="4" customWidth="1"/>
    <col min="56" max="56" width="6.1640625" style="188" customWidth="1"/>
    <col min="57" max="57" width="10" style="102" customWidth="1"/>
    <col min="58" max="58" width="3.6640625" customWidth="1"/>
    <col min="59" max="59" width="6.1640625" customWidth="1"/>
    <col min="60" max="60" width="4.1640625" customWidth="1"/>
    <col min="61" max="62" width="6.1640625" customWidth="1"/>
    <col min="64" max="64" width="4.33203125" customWidth="1"/>
    <col min="65" max="66" width="23.5" customWidth="1"/>
    <col min="69" max="70" width="16.83203125" customWidth="1"/>
    <col min="71" max="71" width="7.5" customWidth="1"/>
  </cols>
  <sheetData>
    <row r="1" spans="1:71" ht="19" thickBot="1">
      <c r="A1" s="143" t="s">
        <v>491</v>
      </c>
      <c r="B1" s="143" t="s">
        <v>492</v>
      </c>
      <c r="C1" s="143"/>
      <c r="D1" s="43" t="s">
        <v>327</v>
      </c>
      <c r="E1" s="143"/>
      <c r="F1" s="143"/>
      <c r="G1" s="144" t="s">
        <v>493</v>
      </c>
      <c r="H1" s="145" t="s">
        <v>494</v>
      </c>
      <c r="I1" s="143"/>
      <c r="J1" s="143"/>
      <c r="K1" s="143" t="str">
        <f>B2</f>
        <v>静岡</v>
      </c>
      <c r="L1" s="143"/>
      <c r="M1" s="143"/>
      <c r="N1" s="143"/>
      <c r="O1" s="143" t="str">
        <f>B7</f>
        <v>栃木</v>
      </c>
      <c r="P1" s="143"/>
      <c r="Q1" s="143"/>
      <c r="R1" s="143"/>
      <c r="S1" s="146" t="s">
        <v>491</v>
      </c>
      <c r="T1" s="146" t="s">
        <v>492</v>
      </c>
      <c r="U1" s="146"/>
      <c r="V1" s="43" t="s">
        <v>327</v>
      </c>
      <c r="W1" s="146"/>
      <c r="X1" s="146"/>
      <c r="Y1" s="147" t="s">
        <v>493</v>
      </c>
      <c r="Z1" s="148" t="s">
        <v>494</v>
      </c>
      <c r="AA1" s="146"/>
      <c r="AB1" s="146"/>
      <c r="AC1" s="146" t="str">
        <f>T2</f>
        <v>静岡</v>
      </c>
      <c r="AD1" s="146"/>
      <c r="AE1" s="146"/>
      <c r="AF1" s="146"/>
      <c r="AG1" s="146" t="str">
        <f>T7</f>
        <v>徳島</v>
      </c>
      <c r="AH1" s="146"/>
      <c r="AI1" s="146"/>
      <c r="AJ1" s="146"/>
      <c r="AK1" s="149" t="s">
        <v>491</v>
      </c>
      <c r="AL1" s="149" t="s">
        <v>492</v>
      </c>
      <c r="AM1" s="149"/>
      <c r="AN1" s="43" t="s">
        <v>327</v>
      </c>
      <c r="AO1" s="149"/>
      <c r="AP1" s="149"/>
      <c r="AQ1" s="150" t="s">
        <v>493</v>
      </c>
      <c r="AR1" s="151" t="s">
        <v>494</v>
      </c>
      <c r="AS1" s="149"/>
      <c r="AT1" s="149"/>
      <c r="AU1" s="149" t="str">
        <f>AL2</f>
        <v>静岡</v>
      </c>
      <c r="AV1" s="149"/>
      <c r="AW1" s="149"/>
      <c r="AX1" s="149"/>
      <c r="AY1" s="149" t="str">
        <f>AL7</f>
        <v>神奈川</v>
      </c>
      <c r="AZ1" s="149"/>
      <c r="BA1" s="149"/>
      <c r="BB1" s="149"/>
      <c r="BE1" s="102" t="s">
        <v>495</v>
      </c>
      <c r="BG1" t="s">
        <v>496</v>
      </c>
      <c r="BI1" t="s">
        <v>497</v>
      </c>
      <c r="BM1" s="155" t="s">
        <v>498</v>
      </c>
      <c r="BN1" t="s">
        <v>681</v>
      </c>
      <c r="BQ1" t="s">
        <v>682</v>
      </c>
    </row>
    <row r="2" spans="1:71">
      <c r="A2" s="417">
        <f>VLOOKUP(C2,'マスター (4)'!$K:$M,2,FALSE)</f>
        <v>16</v>
      </c>
      <c r="B2" s="417" t="str">
        <f>VLOOKUP(C2,'マスター (4)'!$K:$M,3,FALSE)</f>
        <v>静岡</v>
      </c>
      <c r="C2" s="418" t="s">
        <v>161</v>
      </c>
      <c r="D2" s="153">
        <v>166</v>
      </c>
      <c r="E2" s="154" t="str">
        <f>VLOOKUP(D2,'マスター (4)'!$B$3:$E$200,3,FALSE)</f>
        <v>渡邊　ゆず</v>
      </c>
      <c r="F2" s="154" t="str">
        <f>VLOOKUP(D2,'マスター (4)'!$B$3:$E$200,2,FALSE)</f>
        <v>六将</v>
      </c>
      <c r="G2" s="155" t="str">
        <f>IF(COUNTIF($D:$D,D2)&gt;1,"重複","o")</f>
        <v>o</v>
      </c>
      <c r="H2" s="155" t="str">
        <f>IF(D2&lt;A2*10,"エラー",IF(D2&gt;A2*10+9,"エラー","o"))</f>
        <v>o</v>
      </c>
      <c r="K2" s="155" t="str">
        <f>F2</f>
        <v>六将</v>
      </c>
      <c r="L2" s="155" t="str">
        <f>E2</f>
        <v>渡邊　ゆず</v>
      </c>
      <c r="M2" s="120"/>
      <c r="N2" s="120">
        <v>13</v>
      </c>
      <c r="O2" s="155" t="str">
        <f t="shared" ref="O2:P6" si="0">E7</f>
        <v>岸上　侑未</v>
      </c>
      <c r="P2" s="155" t="str">
        <f t="shared" si="0"/>
        <v>副将</v>
      </c>
      <c r="R2" s="143"/>
      <c r="S2" s="417">
        <f>VLOOKUP(U2,'マスター (4)'!$K:$M,2,FALSE)</f>
        <v>16</v>
      </c>
      <c r="T2" s="417" t="str">
        <f>VLOOKUP(U2,'マスター (4)'!$K:$M,3,FALSE)</f>
        <v>静岡</v>
      </c>
      <c r="U2" s="418" t="s">
        <v>161</v>
      </c>
      <c r="V2" s="153">
        <v>164</v>
      </c>
      <c r="W2" s="154" t="str">
        <f>VLOOKUP(V2,'マスター (4)'!$B$3:$E$200,3,FALSE)</f>
        <v>法月　咲那</v>
      </c>
      <c r="X2" s="154" t="str">
        <f>VLOOKUP(V2,'マスター (4)'!$B$3:$E$200,2,FALSE)</f>
        <v>四将</v>
      </c>
      <c r="Y2" s="155" t="str">
        <f>IF(COUNTIF($D:$D,V2)&gt;1,"重複","o")</f>
        <v>o</v>
      </c>
      <c r="Z2" s="155" t="str">
        <f>IF(V2&lt;S2*10,"エラー",IF(V2&gt;S2*10+9,"エラー","o"))</f>
        <v>o</v>
      </c>
      <c r="AC2" s="155" t="str">
        <f>X2</f>
        <v>四将</v>
      </c>
      <c r="AD2" s="155" t="str">
        <f>W2</f>
        <v>法月　咲那</v>
      </c>
      <c r="AE2" s="120">
        <v>18</v>
      </c>
      <c r="AF2" s="120"/>
      <c r="AG2" s="155" t="str">
        <f t="shared" ref="AG2:AH6" si="1">W7</f>
        <v>近藤　綺海</v>
      </c>
      <c r="AH2" s="155" t="str">
        <f t="shared" si="1"/>
        <v>七将</v>
      </c>
      <c r="AJ2" s="146"/>
      <c r="AK2" s="417">
        <f>VLOOKUP(AM2,'マスター (4)'!$K:$M,2,FALSE)</f>
        <v>16</v>
      </c>
      <c r="AL2" s="417" t="str">
        <f>VLOOKUP(AM2,'マスター (4)'!$K:$M,3,FALSE)</f>
        <v>静岡</v>
      </c>
      <c r="AM2" s="418" t="s">
        <v>161</v>
      </c>
      <c r="AN2" s="153">
        <v>164</v>
      </c>
      <c r="AO2" s="154" t="str">
        <f>VLOOKUP(AN2,'マスター (4)'!$B$3:$E$200,3,FALSE)</f>
        <v>法月　咲那</v>
      </c>
      <c r="AP2" s="154" t="str">
        <f>VLOOKUP(AN2,'マスター (4)'!$B$3:$E$200,2,FALSE)</f>
        <v>四将</v>
      </c>
      <c r="AQ2" s="155" t="str">
        <f t="shared" ref="AQ2:AQ65" si="2">IF(COUNTIF($AN:$AN,AN2)&gt;1,"重複","o")</f>
        <v>o</v>
      </c>
      <c r="AR2" s="155" t="str">
        <f>IF(AN2&lt;AK2*10,"エラー",IF(AN2&gt;AK2*10+9,"エラー","o"))</f>
        <v>o</v>
      </c>
      <c r="AU2" s="155" t="str">
        <f>AP2</f>
        <v>四将</v>
      </c>
      <c r="AV2" s="155" t="str">
        <f>AO2</f>
        <v>法月　咲那</v>
      </c>
      <c r="AW2" s="120"/>
      <c r="AX2" s="120">
        <v>7</v>
      </c>
      <c r="AY2" s="155" t="str">
        <f t="shared" ref="AY2:AZ6" si="3">AO7</f>
        <v>荒平　麻里</v>
      </c>
      <c r="AZ2" s="155" t="str">
        <f t="shared" si="3"/>
        <v>四将</v>
      </c>
      <c r="BB2" s="149"/>
      <c r="BD2" s="188" t="str">
        <f>VLOOKUP(BE2,'マスター (4)'!D:E,2,FALSE)</f>
        <v>栃木</v>
      </c>
      <c r="BE2" s="168" t="str">
        <f>IF(M2&gt;0,L2,IF(N2&gt;0,O2,""))</f>
        <v>岸上　侑未</v>
      </c>
      <c r="BF2" s="155"/>
      <c r="BG2" s="155" t="str">
        <f>IF(AE2&gt;0,AD2,IF(AF2&gt;0,AG2,""))</f>
        <v>法月　咲那</v>
      </c>
      <c r="BH2" s="155"/>
      <c r="BI2" s="155" t="str">
        <f>IF(AW2&gt;0,AV2,IF(AX2&gt;0,AY2,""))</f>
        <v>荒平　麻里</v>
      </c>
      <c r="BJ2" s="155"/>
      <c r="BK2">
        <f t="shared" ref="BK2:BK66" si="4">COUNTIF($BE:$BJ,BE2)</f>
        <v>3</v>
      </c>
      <c r="BM2" s="155" t="str">
        <f>IF(BK2=3,BE2,"")</f>
        <v>岸上　侑未</v>
      </c>
      <c r="BN2" s="155" t="str">
        <f>VLOOKUP(BM2,'マスター (4)'!D:E,2,FALSE)</f>
        <v>栃木</v>
      </c>
      <c r="BO2">
        <f>IF(BM2="",0,_xlfn.XLOOKUP(BM2,'マスター (4)'!$D$3:$D$168,'マスター (4)'!$B$3:$B$168,"",0,1))</f>
        <v>52</v>
      </c>
      <c r="BQ2" s="155" t="str" cm="1">
        <f t="array" ref="BQ2:BS120">_xlfn._xlws.SORT(BM2:$BO$120,3,-1,FALSE)</f>
        <v>堀田　晴斗</v>
      </c>
      <c r="BR2" s="155" t="str">
        <v>福岡</v>
      </c>
      <c r="BS2" s="155">
        <v>251</v>
      </c>
    </row>
    <row r="3" spans="1:71">
      <c r="A3" s="417"/>
      <c r="B3" s="417"/>
      <c r="C3" s="419"/>
      <c r="D3" s="153">
        <v>162</v>
      </c>
      <c r="E3" s="154" t="str">
        <f>VLOOKUP(D3,'マスター (4)'!$B$3:$E$200,3,FALSE)</f>
        <v>中村　葉奈</v>
      </c>
      <c r="F3" s="154" t="str">
        <f>VLOOKUP(D3,'マスター (4)'!$B$3:$E$200,2,FALSE)</f>
        <v>副将</v>
      </c>
      <c r="G3" s="155" t="str">
        <f t="shared" ref="G3:G66" si="5">IF(COUNTIF($D:$D,D3)&gt;1,"重複","o")</f>
        <v>o</v>
      </c>
      <c r="H3" s="155" t="str">
        <f>IF(D3&lt;A2*10,"エラー",IF(D3&gt;A2*10+9,"エラー","o"))</f>
        <v>o</v>
      </c>
      <c r="K3" s="155" t="str">
        <f t="shared" ref="K3:K6" si="6">F3</f>
        <v>副将</v>
      </c>
      <c r="L3" s="155" t="str">
        <f>E3</f>
        <v>中村　葉奈</v>
      </c>
      <c r="M3" s="120"/>
      <c r="N3" s="120">
        <v>1</v>
      </c>
      <c r="O3" s="155" t="str">
        <f t="shared" si="0"/>
        <v>福地　柚南</v>
      </c>
      <c r="P3" s="155" t="str">
        <f t="shared" si="0"/>
        <v>四将</v>
      </c>
      <c r="R3" s="143"/>
      <c r="S3" s="417"/>
      <c r="T3" s="417"/>
      <c r="U3" s="419"/>
      <c r="V3" s="153">
        <v>167</v>
      </c>
      <c r="W3" s="154" t="str">
        <f>VLOOKUP(V3,'マスター (4)'!$B$3:$E$200,3,FALSE)</f>
        <v>小林百合江</v>
      </c>
      <c r="X3" s="154" t="str">
        <f>VLOOKUP(V3,'マスター (4)'!$B$3:$E$200,2,FALSE)</f>
        <v>七将</v>
      </c>
      <c r="Y3" s="155" t="str">
        <f t="shared" ref="Y3:Y66" si="7">IF(COUNTIF($D:$D,V3)&gt;1,"重複","o")</f>
        <v>o</v>
      </c>
      <c r="Z3" s="155" t="str">
        <f>IF(V3&lt;S2*10,"エラー",IF(V3&gt;S2*10+9,"エラー","o"))</f>
        <v>o</v>
      </c>
      <c r="AC3" s="155" t="str">
        <f t="shared" ref="AC3:AC6" si="8">X3</f>
        <v>七将</v>
      </c>
      <c r="AD3" s="155" t="str">
        <f>W3</f>
        <v>小林百合江</v>
      </c>
      <c r="AE3" s="120"/>
      <c r="AF3" s="120">
        <v>3</v>
      </c>
      <c r="AG3" s="155" t="str">
        <f t="shared" si="1"/>
        <v>鳥羽　乃生</v>
      </c>
      <c r="AH3" s="155" t="str">
        <f t="shared" si="1"/>
        <v>副将</v>
      </c>
      <c r="AJ3" s="146"/>
      <c r="AK3" s="417"/>
      <c r="AL3" s="417"/>
      <c r="AM3" s="419"/>
      <c r="AN3" s="153">
        <v>166</v>
      </c>
      <c r="AO3" s="154" t="str">
        <f>VLOOKUP(AN3,'マスター (4)'!$B$3:$E$200,3,FALSE)</f>
        <v>渡邊　ゆず</v>
      </c>
      <c r="AP3" s="154" t="str">
        <f>VLOOKUP(AN3,'マスター (4)'!$B$3:$E$200,2,FALSE)</f>
        <v>六将</v>
      </c>
      <c r="AQ3" s="155" t="str">
        <f t="shared" si="2"/>
        <v>o</v>
      </c>
      <c r="AR3" s="155" t="str">
        <f>IF(AN3&lt;AK2*10,"エラー",IF(AN3&gt;AK2*10+9,"エラー","o"))</f>
        <v>o</v>
      </c>
      <c r="AU3" s="155" t="str">
        <f t="shared" ref="AU3:AU6" si="9">AP3</f>
        <v>六将</v>
      </c>
      <c r="AV3" s="155" t="str">
        <f>AO3</f>
        <v>渡邊　ゆず</v>
      </c>
      <c r="AW3" s="120"/>
      <c r="AX3" s="120">
        <v>6</v>
      </c>
      <c r="AY3" s="155" t="str">
        <f t="shared" si="3"/>
        <v>中村　　結</v>
      </c>
      <c r="AZ3" s="155" t="str">
        <f t="shared" si="3"/>
        <v>三将</v>
      </c>
      <c r="BB3" s="149"/>
      <c r="BD3" s="188" t="str">
        <f>VLOOKUP(BE3,'マスター (4)'!D:E,2,FALSE)</f>
        <v>栃木</v>
      </c>
      <c r="BE3" s="168" t="str">
        <f>IF(M3&gt;0,L3,IF(N3&gt;0,O3,""))</f>
        <v>福地　柚南</v>
      </c>
      <c r="BF3" s="155"/>
      <c r="BG3" s="155" t="str">
        <f t="shared" ref="BG3:BG66" si="10">IF(AE3&gt;0,AD3,IF(AF3&gt;0,AG3,""))</f>
        <v>鳥羽　乃生</v>
      </c>
      <c r="BH3" s="155"/>
      <c r="BI3" s="155" t="str">
        <f t="shared" ref="BI3:BI66" si="11">IF(AW3&gt;0,AV3,IF(AX3&gt;0,AY3,""))</f>
        <v>中村　　結</v>
      </c>
      <c r="BJ3" s="155"/>
      <c r="BK3">
        <f t="shared" si="4"/>
        <v>2</v>
      </c>
      <c r="BM3" s="155" t="str">
        <f t="shared" ref="BM3:BM66" si="12">IF(BK3=3,BE3,"")</f>
        <v/>
      </c>
      <c r="BN3" s="155" t="e">
        <f>VLOOKUP(BM3,'マスター (4)'!D:E,2,FALSE)</f>
        <v>#N/A</v>
      </c>
      <c r="BO3">
        <f>IF(BM3="",0,_xlfn.XLOOKUP(BM3,'マスター (4)'!$D$3:$D$168,'マスター (4)'!$B$3:$B$168,"",0,1))</f>
        <v>0</v>
      </c>
      <c r="BQ3" s="155" t="str">
        <v>岩城　樹奈</v>
      </c>
      <c r="BR3" s="155" t="str">
        <v>愛媛</v>
      </c>
      <c r="BS3" s="155">
        <v>242</v>
      </c>
    </row>
    <row r="4" spans="1:71">
      <c r="A4" s="417"/>
      <c r="B4" s="417"/>
      <c r="C4" s="419"/>
      <c r="D4" s="153">
        <v>164</v>
      </c>
      <c r="E4" s="154" t="str">
        <f>VLOOKUP(D4,'マスター (4)'!$B$3:$E$200,3,FALSE)</f>
        <v>法月　咲那</v>
      </c>
      <c r="F4" s="154" t="str">
        <f>VLOOKUP(D4,'マスター (4)'!$B$3:$E$200,2,FALSE)</f>
        <v>四将</v>
      </c>
      <c r="G4" s="155" t="str">
        <f t="shared" si="5"/>
        <v>o</v>
      </c>
      <c r="H4" s="155" t="str">
        <f>IF(D4&lt;A2*10,"エラー",IF(D4&gt;A2*10+9,"エラー","o"))</f>
        <v>o</v>
      </c>
      <c r="K4" s="155" t="str">
        <f t="shared" si="6"/>
        <v>四将</v>
      </c>
      <c r="L4" s="155" t="str">
        <f>E4</f>
        <v>法月　咲那</v>
      </c>
      <c r="M4" s="120"/>
      <c r="N4" s="120">
        <v>14</v>
      </c>
      <c r="O4" s="155" t="str">
        <f t="shared" si="0"/>
        <v>吉村　文音</v>
      </c>
      <c r="P4" s="155" t="str">
        <f t="shared" si="0"/>
        <v>七将</v>
      </c>
      <c r="R4" s="143"/>
      <c r="S4" s="417"/>
      <c r="T4" s="417"/>
      <c r="U4" s="419"/>
      <c r="V4" s="153">
        <v>161</v>
      </c>
      <c r="W4" s="154" t="str">
        <f>VLOOKUP(V4,'マスター (4)'!$B$3:$E$200,3,FALSE)</f>
        <v>白井　美羽</v>
      </c>
      <c r="X4" s="154" t="str">
        <f>VLOOKUP(V4,'マスター (4)'!$B$3:$E$200,2,FALSE)</f>
        <v>主将</v>
      </c>
      <c r="Y4" s="155" t="str">
        <f t="shared" si="7"/>
        <v>o</v>
      </c>
      <c r="Z4" s="155" t="str">
        <f>IF(V4&lt;S2*10,"エラー",IF(V4&gt;S2*10+9,"エラー","o"))</f>
        <v>o</v>
      </c>
      <c r="AC4" s="155" t="str">
        <f t="shared" si="8"/>
        <v>主将</v>
      </c>
      <c r="AD4" s="155" t="str">
        <f>W4</f>
        <v>白井　美羽</v>
      </c>
      <c r="AE4" s="120">
        <v>14</v>
      </c>
      <c r="AF4" s="120"/>
      <c r="AG4" s="155" t="str">
        <f t="shared" si="1"/>
        <v>野田　真緒</v>
      </c>
      <c r="AH4" s="155" t="str">
        <f t="shared" si="1"/>
        <v>六将</v>
      </c>
      <c r="AJ4" s="146"/>
      <c r="AK4" s="417"/>
      <c r="AL4" s="417"/>
      <c r="AM4" s="419"/>
      <c r="AN4" s="153">
        <v>161</v>
      </c>
      <c r="AO4" s="154" t="str">
        <f>VLOOKUP(AN4,'マスター (4)'!$B$3:$E$200,3,FALSE)</f>
        <v>白井　美羽</v>
      </c>
      <c r="AP4" s="154" t="str">
        <f>VLOOKUP(AN4,'マスター (4)'!$B$3:$E$200,2,FALSE)</f>
        <v>主将</v>
      </c>
      <c r="AQ4" s="155" t="str">
        <f t="shared" si="2"/>
        <v>o</v>
      </c>
      <c r="AR4" s="155" t="str">
        <f>IF(AN4&lt;AK2*10,"エラー",IF(AN4&gt;AK2*10+9,"エラー","o"))</f>
        <v>o</v>
      </c>
      <c r="AU4" s="155" t="str">
        <f t="shared" si="9"/>
        <v>主将</v>
      </c>
      <c r="AV4" s="155" t="str">
        <f>AO4</f>
        <v>白井　美羽</v>
      </c>
      <c r="AW4" s="120"/>
      <c r="AX4" s="120">
        <v>11</v>
      </c>
      <c r="AY4" s="155" t="str">
        <f t="shared" si="3"/>
        <v>森田　朱音</v>
      </c>
      <c r="AZ4" s="155" t="str">
        <f t="shared" si="3"/>
        <v>副将</v>
      </c>
      <c r="BB4" s="149"/>
      <c r="BD4" s="188" t="str">
        <f>VLOOKUP(BE4,'マスター (4)'!D:E,2,FALSE)</f>
        <v>栃木</v>
      </c>
      <c r="BE4" s="168" t="str">
        <f t="shared" ref="BE4:BE66" si="13">IF(M4&gt;0,L4,IF(N4&gt;0,O4,""))</f>
        <v>吉村　文音</v>
      </c>
      <c r="BF4" s="155"/>
      <c r="BG4" s="155" t="str">
        <f t="shared" si="10"/>
        <v>白井　美羽</v>
      </c>
      <c r="BH4" s="155"/>
      <c r="BI4" s="155" t="str">
        <f t="shared" si="11"/>
        <v>森田　朱音</v>
      </c>
      <c r="BJ4" s="155"/>
      <c r="BK4">
        <f t="shared" si="4"/>
        <v>2</v>
      </c>
      <c r="BM4" s="155" t="str">
        <f t="shared" si="12"/>
        <v/>
      </c>
      <c r="BN4" s="155" t="e">
        <f>VLOOKUP(BM4,'マスター (4)'!D:E,2,FALSE)</f>
        <v>#N/A</v>
      </c>
      <c r="BO4">
        <f>IF(BM4="",0,_xlfn.XLOOKUP(BM4,'マスター (4)'!$D$3:$D$168,'マスター (4)'!$B$3:$B$168,"",0,1))</f>
        <v>0</v>
      </c>
      <c r="BQ4" s="155" t="str">
        <v>片山　美沙</v>
      </c>
      <c r="BR4" s="155" t="str">
        <v>奈良</v>
      </c>
      <c r="BS4" s="155">
        <v>223</v>
      </c>
    </row>
    <row r="5" spans="1:71">
      <c r="A5" s="417"/>
      <c r="B5" s="417"/>
      <c r="C5" s="419"/>
      <c r="D5" s="153">
        <v>161</v>
      </c>
      <c r="E5" s="154" t="str">
        <f>VLOOKUP(D5,'マスター (4)'!$B$3:$E$200,3,FALSE)</f>
        <v>白井　美羽</v>
      </c>
      <c r="F5" s="154" t="str">
        <f>VLOOKUP(D5,'マスター (4)'!$B$3:$E$200,2,FALSE)</f>
        <v>主将</v>
      </c>
      <c r="G5" s="155" t="str">
        <f t="shared" si="5"/>
        <v>o</v>
      </c>
      <c r="H5" s="155" t="str">
        <f>IF(D5&lt;A2*10,"エラー",IF(D5&gt;A2*10+9,"エラー","o"))</f>
        <v>o</v>
      </c>
      <c r="K5" s="155" t="str">
        <f t="shared" si="6"/>
        <v>主将</v>
      </c>
      <c r="L5" s="155" t="str">
        <f>E5</f>
        <v>白井　美羽</v>
      </c>
      <c r="M5" s="120">
        <v>7</v>
      </c>
      <c r="N5" s="120"/>
      <c r="O5" s="155" t="str">
        <f t="shared" si="0"/>
        <v>石川　舞</v>
      </c>
      <c r="P5" s="155" t="str">
        <f t="shared" si="0"/>
        <v>主将</v>
      </c>
      <c r="R5" s="143"/>
      <c r="S5" s="417"/>
      <c r="T5" s="417"/>
      <c r="U5" s="419"/>
      <c r="V5" s="153">
        <v>163</v>
      </c>
      <c r="W5" s="154" t="str">
        <f>VLOOKUP(V5,'マスター (4)'!$B$3:$E$200,3,FALSE)</f>
        <v>中川　心結</v>
      </c>
      <c r="X5" s="154" t="str">
        <f>VLOOKUP(V5,'マスター (4)'!$B$3:$E$200,2,FALSE)</f>
        <v>三将</v>
      </c>
      <c r="Y5" s="155" t="str">
        <f t="shared" si="7"/>
        <v>o</v>
      </c>
      <c r="Z5" s="155" t="str">
        <f>IF(V5&lt;S2*10,"エラー",IF(V5&gt;S2*10+9,"エラー","o"))</f>
        <v>o</v>
      </c>
      <c r="AC5" s="155" t="str">
        <f t="shared" si="8"/>
        <v>三将</v>
      </c>
      <c r="AD5" s="155" t="str">
        <f>W5</f>
        <v>中川　心結</v>
      </c>
      <c r="AE5" s="120"/>
      <c r="AF5" s="120">
        <v>21</v>
      </c>
      <c r="AG5" s="155" t="str">
        <f t="shared" si="1"/>
        <v>山口　凛奈</v>
      </c>
      <c r="AH5" s="155" t="str">
        <f t="shared" si="1"/>
        <v>主将</v>
      </c>
      <c r="AJ5" s="146"/>
      <c r="AK5" s="417"/>
      <c r="AL5" s="417"/>
      <c r="AM5" s="419"/>
      <c r="AN5" s="153">
        <v>162</v>
      </c>
      <c r="AO5" s="154" t="str">
        <f>VLOOKUP(AN5,'マスター (4)'!$B$3:$E$200,3,FALSE)</f>
        <v>中村　葉奈</v>
      </c>
      <c r="AP5" s="154" t="str">
        <f>VLOOKUP(AN5,'マスター (4)'!$B$3:$E$200,2,FALSE)</f>
        <v>副将</v>
      </c>
      <c r="AQ5" s="155" t="str">
        <f t="shared" si="2"/>
        <v>o</v>
      </c>
      <c r="AR5" s="155" t="str">
        <f>IF(AN5&lt;AK2*10,"エラー",IF(AN5&gt;AK2*10+9,"エラー","o"))</f>
        <v>o</v>
      </c>
      <c r="AU5" s="155" t="str">
        <f t="shared" si="9"/>
        <v>副将</v>
      </c>
      <c r="AV5" s="155" t="str">
        <f>AO5</f>
        <v>中村　葉奈</v>
      </c>
      <c r="AW5" s="120"/>
      <c r="AX5" s="120">
        <v>1</v>
      </c>
      <c r="AY5" s="155" t="str">
        <f t="shared" si="3"/>
        <v>臼井　菜月</v>
      </c>
      <c r="AZ5" s="155" t="str">
        <f t="shared" si="3"/>
        <v>主将</v>
      </c>
      <c r="BB5" s="149"/>
      <c r="BD5" s="188" t="str">
        <f>VLOOKUP(BE5,'マスター (4)'!D:E,2,FALSE)</f>
        <v>静岡</v>
      </c>
      <c r="BE5" s="168" t="str">
        <f t="shared" si="13"/>
        <v>白井　美羽</v>
      </c>
      <c r="BF5" s="155"/>
      <c r="BG5" s="155" t="str">
        <f t="shared" si="10"/>
        <v>山口　凛奈</v>
      </c>
      <c r="BH5" s="155"/>
      <c r="BI5" s="155" t="str">
        <f t="shared" si="11"/>
        <v>臼井　菜月</v>
      </c>
      <c r="BJ5" s="155"/>
      <c r="BK5">
        <f t="shared" si="4"/>
        <v>2</v>
      </c>
      <c r="BM5" s="155" t="str">
        <f t="shared" si="12"/>
        <v/>
      </c>
      <c r="BN5" s="155" t="e">
        <f>VLOOKUP(BM5,'マスター (4)'!D:E,2,FALSE)</f>
        <v>#N/A</v>
      </c>
      <c r="BO5">
        <f>IF(BM5="",0,_xlfn.XLOOKUP(BM5,'マスター (4)'!$D$3:$D$168,'マスター (4)'!$B$3:$B$168,"",0,1))</f>
        <v>0</v>
      </c>
      <c r="BQ5" s="155" t="str">
        <v>松本のどか</v>
      </c>
      <c r="BR5" s="155" t="str">
        <v>奈良</v>
      </c>
      <c r="BS5" s="155">
        <v>221</v>
      </c>
    </row>
    <row r="6" spans="1:71">
      <c r="A6" s="417"/>
      <c r="B6" s="417"/>
      <c r="C6" s="419"/>
      <c r="D6" s="153">
        <v>163</v>
      </c>
      <c r="E6" s="154" t="str">
        <f>VLOOKUP(D6,'マスター (4)'!$B$3:$E$200,3,FALSE)</f>
        <v>中川　心結</v>
      </c>
      <c r="F6" s="154" t="str">
        <f>VLOOKUP(D6,'マスター (4)'!$B$3:$E$200,2,FALSE)</f>
        <v>三将</v>
      </c>
      <c r="G6" s="155" t="str">
        <f t="shared" si="5"/>
        <v>o</v>
      </c>
      <c r="H6" s="155" t="str">
        <f>IF(D6&lt;A2*10,"エラー",IF(D6&gt;A2*10+9,"エラー","o"))</f>
        <v>o</v>
      </c>
      <c r="K6" s="155" t="str">
        <f t="shared" si="6"/>
        <v>三将</v>
      </c>
      <c r="L6" s="155" t="str">
        <f>E6</f>
        <v>中川　心結</v>
      </c>
      <c r="M6" s="120"/>
      <c r="N6" s="120">
        <v>13</v>
      </c>
      <c r="O6" s="155" t="str">
        <f t="shared" si="0"/>
        <v>髙橋　結花</v>
      </c>
      <c r="P6" s="155" t="str">
        <f t="shared" si="0"/>
        <v>三将</v>
      </c>
      <c r="R6" s="143"/>
      <c r="S6" s="417"/>
      <c r="T6" s="417"/>
      <c r="U6" s="419"/>
      <c r="V6" s="153">
        <v>162</v>
      </c>
      <c r="W6" s="154" t="str">
        <f>VLOOKUP(V6,'マスター (4)'!$B$3:$E$200,3,FALSE)</f>
        <v>中村　葉奈</v>
      </c>
      <c r="X6" s="154" t="str">
        <f>VLOOKUP(V6,'マスター (4)'!$B$3:$E$200,2,FALSE)</f>
        <v>副将</v>
      </c>
      <c r="Y6" s="155" t="str">
        <f t="shared" si="7"/>
        <v>o</v>
      </c>
      <c r="Z6" s="155" t="str">
        <f>IF(V6&lt;S2*10,"エラー",IF(V6&gt;S2*10+9,"エラー","o"))</f>
        <v>o</v>
      </c>
      <c r="AC6" s="155" t="str">
        <f t="shared" si="8"/>
        <v>副将</v>
      </c>
      <c r="AD6" s="155" t="str">
        <f>W6</f>
        <v>中村　葉奈</v>
      </c>
      <c r="AE6" s="120">
        <v>13</v>
      </c>
      <c r="AF6" s="120"/>
      <c r="AG6" s="155" t="str">
        <f t="shared" si="1"/>
        <v>勢井　　遥</v>
      </c>
      <c r="AH6" s="155" t="str">
        <f t="shared" si="1"/>
        <v>三将</v>
      </c>
      <c r="AJ6" s="146"/>
      <c r="AK6" s="417"/>
      <c r="AL6" s="417"/>
      <c r="AM6" s="419"/>
      <c r="AN6" s="153">
        <v>165</v>
      </c>
      <c r="AO6" s="154" t="str">
        <f>VLOOKUP(AN6,'マスター (4)'!$B$3:$E$200,3,FALSE)</f>
        <v>湯本　珠希</v>
      </c>
      <c r="AP6" s="154" t="str">
        <f>VLOOKUP(AN6,'マスター (4)'!$B$3:$E$200,2,FALSE)</f>
        <v>五将</v>
      </c>
      <c r="AQ6" s="155" t="str">
        <f t="shared" si="2"/>
        <v>o</v>
      </c>
      <c r="AR6" s="155" t="str">
        <f>IF(AN6&lt;AK2*10,"エラー",IF(AN6&gt;AK2*10+9,"エラー","o"))</f>
        <v>o</v>
      </c>
      <c r="AU6" s="155" t="str">
        <f t="shared" si="9"/>
        <v>五将</v>
      </c>
      <c r="AV6" s="155" t="str">
        <f>AO6</f>
        <v>湯本　珠希</v>
      </c>
      <c r="AW6" s="120">
        <v>1</v>
      </c>
      <c r="AX6" s="120"/>
      <c r="AY6" s="155" t="str">
        <f t="shared" si="3"/>
        <v>森　結侑子</v>
      </c>
      <c r="AZ6" s="155" t="str">
        <f t="shared" si="3"/>
        <v>七将</v>
      </c>
      <c r="BB6" s="149"/>
      <c r="BD6" s="188" t="str">
        <f>VLOOKUP(BE6,'マスター (4)'!D:E,2,FALSE)</f>
        <v>栃木</v>
      </c>
      <c r="BE6" s="168" t="str">
        <f t="shared" si="13"/>
        <v>髙橋　結花</v>
      </c>
      <c r="BF6" s="155"/>
      <c r="BG6" s="155" t="str">
        <f t="shared" si="10"/>
        <v>中村　葉奈</v>
      </c>
      <c r="BH6" s="155"/>
      <c r="BI6" s="155" t="str">
        <f t="shared" si="11"/>
        <v>湯本　珠希</v>
      </c>
      <c r="BJ6" s="155"/>
      <c r="BK6">
        <f t="shared" si="4"/>
        <v>1</v>
      </c>
      <c r="BM6" s="155" t="str">
        <f t="shared" si="12"/>
        <v/>
      </c>
      <c r="BN6" s="155" t="e">
        <f>VLOOKUP(BM6,'マスター (4)'!D:E,2,FALSE)</f>
        <v>#N/A</v>
      </c>
      <c r="BO6">
        <f>IF(BM6="",0,_xlfn.XLOOKUP(BM6,'マスター (4)'!$D$3:$D$168,'マスター (4)'!$B$3:$B$168,"",0,1))</f>
        <v>0</v>
      </c>
      <c r="BQ6" s="155" t="str">
        <v>中島　衣咲</v>
      </c>
      <c r="BR6" s="155" t="str">
        <v>大阪</v>
      </c>
      <c r="BS6" s="155">
        <v>217</v>
      </c>
    </row>
    <row r="7" spans="1:71">
      <c r="A7" s="417">
        <f>VLOOKUP(C7,'マスター (4)'!$K:$M,2,FALSE)</f>
        <v>5</v>
      </c>
      <c r="B7" s="417" t="str">
        <f>VLOOKUP(C7,'マスター (4)'!$K:$M,3,FALSE)</f>
        <v>栃木</v>
      </c>
      <c r="C7" s="420" t="s">
        <v>162</v>
      </c>
      <c r="D7" s="153">
        <v>52</v>
      </c>
      <c r="E7" s="155" t="str">
        <f>VLOOKUP(D7,'マスター (4)'!$B$3:$E$200,3,FALSE)</f>
        <v>岸上　侑未</v>
      </c>
      <c r="F7" s="155" t="str">
        <f>VLOOKUP(D7,'マスター (4)'!$B$3:$E$200,2,FALSE)</f>
        <v>副将</v>
      </c>
      <c r="G7" s="155" t="str">
        <f t="shared" si="5"/>
        <v>o</v>
      </c>
      <c r="H7" s="155" t="str">
        <f>IF(D7&lt;A7*10,"エラー",IF(D7&gt;A7*10+9,"エラー","o"))</f>
        <v>o</v>
      </c>
      <c r="R7" s="143"/>
      <c r="S7" s="417">
        <f>VLOOKUP(U7,'マスター (4)'!$K:$M,2,FALSE)</f>
        <v>23</v>
      </c>
      <c r="T7" s="417" t="str">
        <f>VLOOKUP(U7,'マスター (4)'!$K:$M,3,FALSE)</f>
        <v>徳島</v>
      </c>
      <c r="U7" s="420" t="s">
        <v>336</v>
      </c>
      <c r="V7" s="153">
        <v>237</v>
      </c>
      <c r="W7" s="155" t="str">
        <f>VLOOKUP(V7,'マスター (4)'!$B$3:$E$200,3,FALSE)</f>
        <v>近藤　綺海</v>
      </c>
      <c r="X7" s="155" t="str">
        <f>VLOOKUP(V7,'マスター (4)'!$B$3:$E$200,2,FALSE)</f>
        <v>七将</v>
      </c>
      <c r="Y7" s="155" t="str">
        <f t="shared" si="7"/>
        <v>o</v>
      </c>
      <c r="Z7" s="155" t="str">
        <f>IF(V7&lt;S7*10,"エラー",IF(V7&gt;S7*10+9,"エラー","o"))</f>
        <v>o</v>
      </c>
      <c r="AJ7" s="146"/>
      <c r="AK7" s="417">
        <f>VLOOKUP(AM7,'マスター (4)'!$K:$M,2,FALSE)</f>
        <v>10</v>
      </c>
      <c r="AL7" s="417" t="str">
        <f>VLOOKUP(AM7,'マスター (4)'!$K:$M,3,FALSE)</f>
        <v>神奈川</v>
      </c>
      <c r="AM7" s="420" t="s">
        <v>339</v>
      </c>
      <c r="AN7" s="153">
        <v>104</v>
      </c>
      <c r="AO7" s="155" t="str">
        <f>VLOOKUP(AN7,'マスター (4)'!$B$3:$E$200,3,FALSE)</f>
        <v>荒平　麻里</v>
      </c>
      <c r="AP7" s="155" t="str">
        <f>VLOOKUP(AN7,'マスター (4)'!$B$3:$E$200,2,FALSE)</f>
        <v>四将</v>
      </c>
      <c r="AQ7" s="155" t="str">
        <f t="shared" si="2"/>
        <v>o</v>
      </c>
      <c r="AR7" s="155" t="str">
        <f>IF(AN7&lt;AK7*10,"エラー",IF(AN7&gt;AK7*10+9,"エラー","o"))</f>
        <v>o</v>
      </c>
      <c r="BB7" s="149"/>
      <c r="BD7" s="188" t="e">
        <f>VLOOKUP(BE7,'マスター (4)'!D:E,2,FALSE)</f>
        <v>#N/A</v>
      </c>
      <c r="BE7" s="259"/>
      <c r="BF7" s="260"/>
      <c r="BG7" s="260"/>
      <c r="BH7" s="260"/>
      <c r="BI7" s="260"/>
      <c r="BJ7" s="260"/>
      <c r="BK7">
        <f t="shared" si="4"/>
        <v>0</v>
      </c>
      <c r="BM7" s="155" t="str">
        <f t="shared" si="12"/>
        <v/>
      </c>
      <c r="BN7" s="155" t="e">
        <f>VLOOKUP(BM7,'マスター (4)'!D:E,2,FALSE)</f>
        <v>#N/A</v>
      </c>
      <c r="BO7">
        <f>IF(BM7="",0,_xlfn.XLOOKUP(BM7,'マスター (4)'!$D$3:$D$168,'マスター (4)'!$B$3:$B$168,"",0,1))</f>
        <v>0</v>
      </c>
      <c r="BQ7" s="155" t="str">
        <v>飯田　奈央</v>
      </c>
      <c r="BR7" s="155" t="str">
        <v>滋賀</v>
      </c>
      <c r="BS7" s="155">
        <v>195</v>
      </c>
    </row>
    <row r="8" spans="1:71">
      <c r="A8" s="417"/>
      <c r="B8" s="417"/>
      <c r="C8" s="420"/>
      <c r="D8" s="153">
        <v>54</v>
      </c>
      <c r="E8" s="155" t="str">
        <f>VLOOKUP(D8,'マスター (4)'!$B$3:$E$200,3,FALSE)</f>
        <v>福地　柚南</v>
      </c>
      <c r="F8" s="155" t="str">
        <f>VLOOKUP(D8,'マスター (4)'!$B$3:$E$200,2,FALSE)</f>
        <v>四将</v>
      </c>
      <c r="G8" s="155" t="str">
        <f t="shared" si="5"/>
        <v>o</v>
      </c>
      <c r="H8" s="155" t="str">
        <f>IF(D8&lt;A7*10,"エラー",IF(D8&gt;A7*10+9,"エラー","o"))</f>
        <v>o</v>
      </c>
      <c r="R8" s="143"/>
      <c r="S8" s="417"/>
      <c r="T8" s="417"/>
      <c r="U8" s="420"/>
      <c r="V8" s="153">
        <v>232</v>
      </c>
      <c r="W8" s="155" t="str">
        <f>VLOOKUP(V8,'マスター (4)'!$B$3:$E$200,3,FALSE)</f>
        <v>鳥羽　乃生</v>
      </c>
      <c r="X8" s="155" t="str">
        <f>VLOOKUP(V8,'マスター (4)'!$B$3:$E$200,2,FALSE)</f>
        <v>副将</v>
      </c>
      <c r="Y8" s="155" t="str">
        <f t="shared" si="7"/>
        <v>o</v>
      </c>
      <c r="Z8" s="155" t="str">
        <f>IF(V8&lt;S7*10,"エラー",IF(V8&gt;S7*10+9,"エラー","o"))</f>
        <v>o</v>
      </c>
      <c r="AJ8" s="146"/>
      <c r="AK8" s="417"/>
      <c r="AL8" s="417"/>
      <c r="AM8" s="420"/>
      <c r="AN8" s="153">
        <v>103</v>
      </c>
      <c r="AO8" s="155" t="str">
        <f>VLOOKUP(AN8,'マスター (4)'!$B$3:$E$200,3,FALSE)</f>
        <v>中村　　結</v>
      </c>
      <c r="AP8" s="155" t="str">
        <f>VLOOKUP(AN8,'マスター (4)'!$B$3:$E$200,2,FALSE)</f>
        <v>三将</v>
      </c>
      <c r="AQ8" s="155" t="str">
        <f t="shared" si="2"/>
        <v>o</v>
      </c>
      <c r="AR8" s="155" t="str">
        <f>IF(AN8&lt;AK7*10,"エラー",IF(AN8&gt;AK7*10+9,"エラー","o"))</f>
        <v>o</v>
      </c>
      <c r="BB8" s="149"/>
      <c r="BD8" s="188" t="e">
        <f>VLOOKUP(BE8,'マスター (4)'!D:E,2,FALSE)</f>
        <v>#N/A</v>
      </c>
      <c r="BE8" s="259"/>
      <c r="BF8" s="260"/>
      <c r="BG8" s="260"/>
      <c r="BH8" s="260"/>
      <c r="BI8" s="260"/>
      <c r="BJ8" s="260"/>
      <c r="BK8">
        <f t="shared" si="4"/>
        <v>0</v>
      </c>
      <c r="BM8" s="155" t="str">
        <f t="shared" si="12"/>
        <v/>
      </c>
      <c r="BN8" s="155" t="e">
        <f>VLOOKUP(BM8,'マスター (4)'!D:E,2,FALSE)</f>
        <v>#N/A</v>
      </c>
      <c r="BO8">
        <f>IF(BM8="",0,_xlfn.XLOOKUP(BM8,'マスター (4)'!$D$3:$D$168,'マスター (4)'!$B$3:$B$168,"",0,1))</f>
        <v>0</v>
      </c>
      <c r="BQ8" s="155" t="str">
        <v>宮村　　楓</v>
      </c>
      <c r="BR8" s="155" t="str">
        <v>滋賀</v>
      </c>
      <c r="BS8" s="155">
        <v>193</v>
      </c>
    </row>
    <row r="9" spans="1:71">
      <c r="A9" s="417"/>
      <c r="B9" s="417"/>
      <c r="C9" s="420"/>
      <c r="D9" s="153">
        <v>57</v>
      </c>
      <c r="E9" s="155" t="str">
        <f>VLOOKUP(D9,'マスター (4)'!$B$3:$E$200,3,FALSE)</f>
        <v>吉村　文音</v>
      </c>
      <c r="F9" s="155" t="str">
        <f>VLOOKUP(D9,'マスター (4)'!$B$3:$E$200,2,FALSE)</f>
        <v>七将</v>
      </c>
      <c r="G9" s="155" t="str">
        <f t="shared" si="5"/>
        <v>o</v>
      </c>
      <c r="H9" s="155" t="str">
        <f>IF(D9&lt;A7*10,"エラー",IF(D9&gt;A7*10+9,"エラー","o"))</f>
        <v>o</v>
      </c>
      <c r="R9" s="143"/>
      <c r="S9" s="417"/>
      <c r="T9" s="417"/>
      <c r="U9" s="420"/>
      <c r="V9" s="153">
        <v>236</v>
      </c>
      <c r="W9" s="155" t="str">
        <f>VLOOKUP(V9,'マスター (4)'!$B$3:$E$200,3,FALSE)</f>
        <v>野田　真緒</v>
      </c>
      <c r="X9" s="155" t="str">
        <f>VLOOKUP(V9,'マスター (4)'!$B$3:$E$200,2,FALSE)</f>
        <v>六将</v>
      </c>
      <c r="Y9" s="155" t="str">
        <f t="shared" si="7"/>
        <v>o</v>
      </c>
      <c r="Z9" s="155" t="str">
        <f>IF(V9&lt;S7*10,"エラー",IF(V9&gt;S7*10+9,"エラー","o"))</f>
        <v>o</v>
      </c>
      <c r="AJ9" s="146"/>
      <c r="AK9" s="417"/>
      <c r="AL9" s="417"/>
      <c r="AM9" s="420"/>
      <c r="AN9" s="153">
        <v>102</v>
      </c>
      <c r="AO9" s="155" t="str">
        <f>VLOOKUP(AN9,'マスター (4)'!$B$3:$E$200,3,FALSE)</f>
        <v>森田　朱音</v>
      </c>
      <c r="AP9" s="155" t="str">
        <f>VLOOKUP(AN9,'マスター (4)'!$B$3:$E$200,2,FALSE)</f>
        <v>副将</v>
      </c>
      <c r="AQ9" s="155" t="str">
        <f t="shared" si="2"/>
        <v>o</v>
      </c>
      <c r="AR9" s="155" t="str">
        <f>IF(AN9&lt;AK7*10,"エラー",IF(AN9&gt;AK7*10+9,"エラー","o"))</f>
        <v>o</v>
      </c>
      <c r="BB9" s="149"/>
      <c r="BD9" s="188" t="e">
        <f>VLOOKUP(BE9,'マスター (4)'!D:E,2,FALSE)</f>
        <v>#N/A</v>
      </c>
      <c r="BE9" s="259"/>
      <c r="BF9" s="260"/>
      <c r="BG9" s="260"/>
      <c r="BH9" s="260"/>
      <c r="BI9" s="260"/>
      <c r="BJ9" s="260"/>
      <c r="BK9">
        <f t="shared" si="4"/>
        <v>0</v>
      </c>
      <c r="BM9" s="155" t="str">
        <f t="shared" si="12"/>
        <v/>
      </c>
      <c r="BN9" s="155" t="e">
        <f>VLOOKUP(BM9,'マスター (4)'!D:E,2,FALSE)</f>
        <v>#N/A</v>
      </c>
      <c r="BO9">
        <f>IF(BM9="",0,_xlfn.XLOOKUP(BM9,'マスター (4)'!$D$3:$D$168,'マスター (4)'!$B$3:$B$168,"",0,1))</f>
        <v>0</v>
      </c>
      <c r="BQ9" s="155" t="str">
        <v>橋本　　栞</v>
      </c>
      <c r="BR9" s="155" t="str">
        <v>滋賀</v>
      </c>
      <c r="BS9" s="155">
        <v>192</v>
      </c>
    </row>
    <row r="10" spans="1:71">
      <c r="A10" s="417"/>
      <c r="B10" s="417"/>
      <c r="C10" s="420"/>
      <c r="D10" s="153">
        <v>51</v>
      </c>
      <c r="E10" s="155" t="str">
        <f>VLOOKUP(D10,'マスター (4)'!$B$3:$E$200,3,FALSE)</f>
        <v>石川　舞</v>
      </c>
      <c r="F10" s="155" t="str">
        <f>VLOOKUP(D10,'マスター (4)'!$B$3:$E$200,2,FALSE)</f>
        <v>主将</v>
      </c>
      <c r="G10" s="155" t="str">
        <f t="shared" si="5"/>
        <v>o</v>
      </c>
      <c r="H10" s="155" t="str">
        <f>IF(D10&lt;A7*10,"エラー",IF(D10&gt;A7*10+9,"エラー","o"))</f>
        <v>o</v>
      </c>
      <c r="R10" s="143"/>
      <c r="S10" s="417"/>
      <c r="T10" s="417"/>
      <c r="U10" s="420"/>
      <c r="V10" s="153">
        <v>231</v>
      </c>
      <c r="W10" s="155" t="str">
        <f>VLOOKUP(V10,'マスター (4)'!$B$3:$E$200,3,FALSE)</f>
        <v>山口　凛奈</v>
      </c>
      <c r="X10" s="155" t="str">
        <f>VLOOKUP(V10,'マスター (4)'!$B$3:$E$200,2,FALSE)</f>
        <v>主将</v>
      </c>
      <c r="Y10" s="155" t="str">
        <f t="shared" si="7"/>
        <v>o</v>
      </c>
      <c r="Z10" s="155" t="str">
        <f>IF(V10&lt;S7*10,"エラー",IF(V10&gt;S7*10+9,"エラー","o"))</f>
        <v>o</v>
      </c>
      <c r="AJ10" s="146"/>
      <c r="AK10" s="417"/>
      <c r="AL10" s="417"/>
      <c r="AM10" s="420"/>
      <c r="AN10" s="153">
        <v>101</v>
      </c>
      <c r="AO10" s="155" t="str">
        <f>VLOOKUP(AN10,'マスター (4)'!$B$3:$E$200,3,FALSE)</f>
        <v>臼井　菜月</v>
      </c>
      <c r="AP10" s="155" t="str">
        <f>VLOOKUP(AN10,'マスター (4)'!$B$3:$E$200,2,FALSE)</f>
        <v>主将</v>
      </c>
      <c r="AQ10" s="155" t="str">
        <f t="shared" si="2"/>
        <v>o</v>
      </c>
      <c r="AR10" s="155" t="str">
        <f>IF(AN10&lt;AK7*10,"エラー",IF(AN10&gt;AK7*10+9,"エラー","o"))</f>
        <v>o</v>
      </c>
      <c r="BB10" s="149"/>
      <c r="BD10" s="188" t="e">
        <f>VLOOKUP(BE10,'マスター (4)'!D:E,2,FALSE)</f>
        <v>#N/A</v>
      </c>
      <c r="BE10" s="259"/>
      <c r="BF10" s="260"/>
      <c r="BG10" s="260"/>
      <c r="BH10" s="260"/>
      <c r="BI10" s="260"/>
      <c r="BJ10" s="260"/>
      <c r="BK10">
        <f t="shared" si="4"/>
        <v>0</v>
      </c>
      <c r="BM10" s="155" t="str">
        <f t="shared" si="12"/>
        <v/>
      </c>
      <c r="BN10" s="155" t="e">
        <f>VLOOKUP(BM10,'マスター (4)'!D:E,2,FALSE)</f>
        <v>#N/A</v>
      </c>
      <c r="BO10">
        <f>IF(BM10="",0,_xlfn.XLOOKUP(BM10,'マスター (4)'!$D$3:$D$168,'マスター (4)'!$B$3:$B$168,"",0,1))</f>
        <v>0</v>
      </c>
      <c r="BQ10" s="155" t="str">
        <v>小山　愛葵</v>
      </c>
      <c r="BR10" s="155" t="str">
        <v>滋賀</v>
      </c>
      <c r="BS10" s="155">
        <v>191</v>
      </c>
    </row>
    <row r="11" spans="1:71" ht="19" thickBot="1">
      <c r="A11" s="417"/>
      <c r="B11" s="417"/>
      <c r="C11" s="421"/>
      <c r="D11" s="153">
        <v>53</v>
      </c>
      <c r="E11" s="155" t="str">
        <f>VLOOKUP(D11,'マスター (4)'!$B$3:$E$200,3,FALSE)</f>
        <v>髙橋　結花</v>
      </c>
      <c r="F11" s="155" t="str">
        <f>VLOOKUP(D11,'マスター (4)'!$B$3:$E$200,2,FALSE)</f>
        <v>三将</v>
      </c>
      <c r="G11" s="155" t="str">
        <f t="shared" si="5"/>
        <v>o</v>
      </c>
      <c r="H11" s="155" t="str">
        <f>IF(D11&lt;A7*10,"エラー",IF(D11&gt;A7*10+9,"エラー","o"))</f>
        <v>o</v>
      </c>
      <c r="K11" t="str">
        <f>B12</f>
        <v>徳島</v>
      </c>
      <c r="O11" t="str">
        <f>B17</f>
        <v>神奈川</v>
      </c>
      <c r="R11" s="143"/>
      <c r="S11" s="417"/>
      <c r="T11" s="417"/>
      <c r="U11" s="421"/>
      <c r="V11" s="153">
        <v>233</v>
      </c>
      <c r="W11" s="155" t="str">
        <f>VLOOKUP(V11,'マスター (4)'!$B$3:$E$200,3,FALSE)</f>
        <v>勢井　　遥</v>
      </c>
      <c r="X11" s="155" t="str">
        <f>VLOOKUP(V11,'マスター (4)'!$B$3:$E$200,2,FALSE)</f>
        <v>三将</v>
      </c>
      <c r="Y11" s="155" t="str">
        <f t="shared" si="7"/>
        <v>o</v>
      </c>
      <c r="Z11" s="155" t="str">
        <f>IF(V11&lt;S7*10,"エラー",IF(V11&gt;S7*10+9,"エラー","o"))</f>
        <v>o</v>
      </c>
      <c r="AC11" t="str">
        <f>T12</f>
        <v>栃木</v>
      </c>
      <c r="AG11" t="str">
        <f>T17</f>
        <v>神奈川</v>
      </c>
      <c r="AJ11" s="146"/>
      <c r="AK11" s="417"/>
      <c r="AL11" s="417"/>
      <c r="AM11" s="421"/>
      <c r="AN11" s="153">
        <v>107</v>
      </c>
      <c r="AO11" s="155" t="str">
        <f>VLOOKUP(AN11,'マスター (4)'!$B$3:$E$200,3,FALSE)</f>
        <v>森　結侑子</v>
      </c>
      <c r="AP11" s="155" t="str">
        <f>VLOOKUP(AN11,'マスター (4)'!$B$3:$E$200,2,FALSE)</f>
        <v>七将</v>
      </c>
      <c r="AQ11" s="155" t="str">
        <f t="shared" si="2"/>
        <v>o</v>
      </c>
      <c r="AR11" s="155" t="str">
        <f>IF(AN11&lt;AK7*10,"エラー",IF(AN11&gt;AK7*10+9,"エラー","o"))</f>
        <v>o</v>
      </c>
      <c r="AU11" t="str">
        <f>AL12</f>
        <v>栃木</v>
      </c>
      <c r="AY11" t="str">
        <f>AL17</f>
        <v>徳島</v>
      </c>
      <c r="BB11" s="149"/>
      <c r="BD11" s="188" t="e">
        <f>VLOOKUP(BE11,'マスター (4)'!D:E,2,FALSE)</f>
        <v>#N/A</v>
      </c>
      <c r="BE11" s="259"/>
      <c r="BF11" s="260"/>
      <c r="BG11" s="260"/>
      <c r="BH11" s="260"/>
      <c r="BI11" s="260"/>
      <c r="BJ11" s="260"/>
      <c r="BK11">
        <f t="shared" si="4"/>
        <v>0</v>
      </c>
      <c r="BM11" s="155" t="str">
        <f t="shared" si="12"/>
        <v/>
      </c>
      <c r="BN11" s="155" t="e">
        <f>VLOOKUP(BM11,'マスター (4)'!D:E,2,FALSE)</f>
        <v>#N/A</v>
      </c>
      <c r="BO11">
        <f>IF(BM11="",0,_xlfn.XLOOKUP(BM11,'マスター (4)'!$D$3:$D$168,'マスター (4)'!$B$3:$B$168,"",0,1))</f>
        <v>0</v>
      </c>
      <c r="BQ11" s="155" t="str">
        <v>杉谷陽香里</v>
      </c>
      <c r="BR11" s="155" t="str">
        <v>福井</v>
      </c>
      <c r="BS11" s="155">
        <v>151</v>
      </c>
    </row>
    <row r="12" spans="1:71">
      <c r="A12" s="417">
        <f>VLOOKUP(C12,'マスター (4)'!$K:$M,2,FALSE)</f>
        <v>23</v>
      </c>
      <c r="B12" s="417" t="str">
        <f>VLOOKUP(C12,'マスター (4)'!$K:$M,3,FALSE)</f>
        <v>徳島</v>
      </c>
      <c r="C12" s="418" t="s">
        <v>336</v>
      </c>
      <c r="D12" s="153">
        <v>234</v>
      </c>
      <c r="E12" s="154" t="str">
        <f>VLOOKUP(D12,'マスター (4)'!$B$3:$E$200,3,FALSE)</f>
        <v>犬飼　百花</v>
      </c>
      <c r="F12" s="154" t="str">
        <f>VLOOKUP(D12,'マスター (4)'!$B$3:$E$200,2,FALSE)</f>
        <v>四将</v>
      </c>
      <c r="G12" s="155" t="str">
        <f t="shared" si="5"/>
        <v>o</v>
      </c>
      <c r="H12" s="155" t="str">
        <f>IF(D12&lt;A12*10,"エラー",IF(D12&gt;A12*10+9,"エラー","o"))</f>
        <v>o</v>
      </c>
      <c r="K12" s="155" t="str">
        <f>F12</f>
        <v>四将</v>
      </c>
      <c r="L12" s="155" t="str">
        <f>E12</f>
        <v>犬飼　百花</v>
      </c>
      <c r="M12" s="120"/>
      <c r="N12" s="120">
        <v>21</v>
      </c>
      <c r="O12" s="155" t="str">
        <f t="shared" ref="O12:P16" si="14">E17</f>
        <v>臼井　菜月</v>
      </c>
      <c r="P12" s="155" t="str">
        <f t="shared" si="14"/>
        <v>主将</v>
      </c>
      <c r="R12" s="143"/>
      <c r="S12" s="417">
        <f>VLOOKUP(U12,'マスター (4)'!$K:$M,2,FALSE)</f>
        <v>5</v>
      </c>
      <c r="T12" s="417" t="str">
        <f>VLOOKUP(U12,'マスター (4)'!$K:$M,3,FALSE)</f>
        <v>栃木</v>
      </c>
      <c r="U12" s="418" t="s">
        <v>162</v>
      </c>
      <c r="V12" s="153">
        <v>52</v>
      </c>
      <c r="W12" s="154" t="str">
        <f>VLOOKUP(V12,'マスター (4)'!$B$3:$E$200,3,FALSE)</f>
        <v>岸上　侑未</v>
      </c>
      <c r="X12" s="154" t="str">
        <f>VLOOKUP(V12,'マスター (4)'!$B$3:$E$200,2,FALSE)</f>
        <v>副将</v>
      </c>
      <c r="Y12" s="155" t="str">
        <f t="shared" si="7"/>
        <v>o</v>
      </c>
      <c r="Z12" s="155" t="str">
        <f>IF(V12&lt;S12*10,"エラー",IF(V12&gt;S12*10+9,"エラー","o"))</f>
        <v>o</v>
      </c>
      <c r="AC12" s="155" t="str">
        <f>X12</f>
        <v>副将</v>
      </c>
      <c r="AD12" s="155" t="str">
        <f>W12</f>
        <v>岸上　侑未</v>
      </c>
      <c r="AE12" s="120">
        <v>3</v>
      </c>
      <c r="AF12" s="120"/>
      <c r="AG12" s="155" t="str">
        <f t="shared" ref="AG12:AH16" si="15">W17</f>
        <v>野武　仁愛</v>
      </c>
      <c r="AH12" s="155" t="str">
        <f t="shared" si="15"/>
        <v>六将</v>
      </c>
      <c r="AJ12" s="146"/>
      <c r="AK12" s="417">
        <f>VLOOKUP(AM12,'マスター (4)'!$K:$M,2,FALSE)</f>
        <v>5</v>
      </c>
      <c r="AL12" s="417" t="str">
        <f>VLOOKUP(AM12,'マスター (4)'!$K:$M,3,FALSE)</f>
        <v>栃木</v>
      </c>
      <c r="AM12" s="418" t="s">
        <v>162</v>
      </c>
      <c r="AN12" s="153">
        <v>56</v>
      </c>
      <c r="AO12" s="154" t="str">
        <f>VLOOKUP(AN12,'マスター (4)'!$B$3:$E$200,3,FALSE)</f>
        <v>藤川　奈々</v>
      </c>
      <c r="AP12" s="154" t="str">
        <f>VLOOKUP(AN12,'マスター (4)'!$B$3:$E$200,2,FALSE)</f>
        <v>六将</v>
      </c>
      <c r="AQ12" s="155" t="str">
        <f t="shared" si="2"/>
        <v>o</v>
      </c>
      <c r="AR12" s="155" t="str">
        <f>IF(AN12&lt;AK12*10,"エラー",IF(AN12&gt;AK12*10+9,"エラー","o"))</f>
        <v>o</v>
      </c>
      <c r="AU12" s="155" t="str">
        <f>AP12</f>
        <v>六将</v>
      </c>
      <c r="AV12" s="155" t="str">
        <f>AO12</f>
        <v>藤川　奈々</v>
      </c>
      <c r="AW12" s="120">
        <v>15</v>
      </c>
      <c r="AX12" s="120"/>
      <c r="AY12" s="155" t="str">
        <f t="shared" ref="AY12:AZ16" si="16">AO17</f>
        <v>犬飼　百花</v>
      </c>
      <c r="AZ12" s="155" t="str">
        <f t="shared" si="16"/>
        <v>四将</v>
      </c>
      <c r="BB12" s="149"/>
      <c r="BD12" s="188" t="str">
        <f>VLOOKUP(BE12,'マスター (4)'!D:E,2,FALSE)</f>
        <v>神奈川</v>
      </c>
      <c r="BE12" s="168" t="str">
        <f t="shared" si="13"/>
        <v>臼井　菜月</v>
      </c>
      <c r="BF12" s="155"/>
      <c r="BG12" s="155" t="str">
        <f t="shared" si="10"/>
        <v>岸上　侑未</v>
      </c>
      <c r="BH12" s="155"/>
      <c r="BI12" s="155" t="str">
        <f t="shared" si="11"/>
        <v>藤川　奈々</v>
      </c>
      <c r="BJ12" s="155"/>
      <c r="BK12">
        <f>COUNTIF($BE:$BJ,BE12)</f>
        <v>3</v>
      </c>
      <c r="BM12" s="155" t="str">
        <f t="shared" si="12"/>
        <v>臼井　菜月</v>
      </c>
      <c r="BN12" s="155" t="str">
        <f>VLOOKUP(BM12,'マスター (4)'!D:E,2,FALSE)</f>
        <v>神奈川</v>
      </c>
      <c r="BO12">
        <f>IF(BM12="",0,_xlfn.XLOOKUP(BM12,'マスター (4)'!$D$3:$D$168,'マスター (4)'!$B$3:$B$168,"",0,1))</f>
        <v>101</v>
      </c>
      <c r="BQ12" s="155" t="str">
        <v>荒平　麻里</v>
      </c>
      <c r="BR12" s="155" t="str">
        <v>神奈川</v>
      </c>
      <c r="BS12" s="155">
        <v>104</v>
      </c>
    </row>
    <row r="13" spans="1:71">
      <c r="A13" s="417"/>
      <c r="B13" s="417"/>
      <c r="C13" s="419"/>
      <c r="D13" s="153">
        <v>231</v>
      </c>
      <c r="E13" s="154" t="str">
        <f>VLOOKUP(D13,'マスター (4)'!$B$3:$E$200,3,FALSE)</f>
        <v>山口　凛奈</v>
      </c>
      <c r="F13" s="154" t="str">
        <f>VLOOKUP(D13,'マスター (4)'!$B$3:$E$200,2,FALSE)</f>
        <v>主将</v>
      </c>
      <c r="G13" s="155" t="str">
        <f t="shared" si="5"/>
        <v>o</v>
      </c>
      <c r="H13" s="155" t="str">
        <f>IF(D13&lt;A12*10,"エラー",IF(D13&gt;A12*10+9,"エラー","o"))</f>
        <v>o</v>
      </c>
      <c r="K13" s="155" t="str">
        <f t="shared" ref="K13:K16" si="17">F13</f>
        <v>主将</v>
      </c>
      <c r="L13" s="155" t="str">
        <f>E13</f>
        <v>山口　凛奈</v>
      </c>
      <c r="M13" s="120"/>
      <c r="N13" s="120">
        <v>5</v>
      </c>
      <c r="O13" s="155" t="str">
        <f t="shared" si="14"/>
        <v>野武　仁愛</v>
      </c>
      <c r="P13" s="155" t="str">
        <f t="shared" si="14"/>
        <v>六将</v>
      </c>
      <c r="R13" s="143"/>
      <c r="S13" s="417"/>
      <c r="T13" s="417"/>
      <c r="U13" s="419"/>
      <c r="V13" s="153">
        <v>53</v>
      </c>
      <c r="W13" s="154" t="str">
        <f>VLOOKUP(V13,'マスター (4)'!$B$3:$E$200,3,FALSE)</f>
        <v>髙橋　結花</v>
      </c>
      <c r="X13" s="154" t="str">
        <f>VLOOKUP(V13,'マスター (4)'!$B$3:$E$200,2,FALSE)</f>
        <v>三将</v>
      </c>
      <c r="Y13" s="155" t="str">
        <f t="shared" si="7"/>
        <v>o</v>
      </c>
      <c r="Z13" s="155" t="str">
        <f>IF(V13&lt;S12*10,"エラー",IF(V13&gt;S12*10+9,"エラー","o"))</f>
        <v>o</v>
      </c>
      <c r="AC13" s="155" t="str">
        <f t="shared" ref="AC13:AC16" si="18">X13</f>
        <v>三将</v>
      </c>
      <c r="AD13" s="155" t="str">
        <f>W13</f>
        <v>髙橋　結花</v>
      </c>
      <c r="AE13" s="120"/>
      <c r="AF13" s="120">
        <v>10</v>
      </c>
      <c r="AG13" s="155" t="str">
        <f t="shared" si="15"/>
        <v>中村　　結</v>
      </c>
      <c r="AH13" s="155" t="str">
        <f t="shared" si="15"/>
        <v>三将</v>
      </c>
      <c r="AJ13" s="146"/>
      <c r="AK13" s="417"/>
      <c r="AL13" s="417"/>
      <c r="AM13" s="419"/>
      <c r="AN13" s="153">
        <v>51</v>
      </c>
      <c r="AO13" s="154" t="str">
        <f>VLOOKUP(AN13,'マスター (4)'!$B$3:$E$200,3,FALSE)</f>
        <v>石川　舞</v>
      </c>
      <c r="AP13" s="154" t="str">
        <f>VLOOKUP(AN13,'マスター (4)'!$B$3:$E$200,2,FALSE)</f>
        <v>主将</v>
      </c>
      <c r="AQ13" s="155" t="str">
        <f t="shared" si="2"/>
        <v>o</v>
      </c>
      <c r="AR13" s="155" t="str">
        <f>IF(AN13&lt;AK12*10,"エラー",IF(AN13&gt;AK12*10+9,"エラー","o"))</f>
        <v>o</v>
      </c>
      <c r="AU13" s="155" t="str">
        <f t="shared" ref="AU13:AU16" si="19">AP13</f>
        <v>主将</v>
      </c>
      <c r="AV13" s="155" t="str">
        <f>AO13</f>
        <v>石川　舞</v>
      </c>
      <c r="AW13" s="120">
        <v>10</v>
      </c>
      <c r="AX13" s="120"/>
      <c r="AY13" s="155" t="str">
        <f t="shared" si="16"/>
        <v>勢井　　遥</v>
      </c>
      <c r="AZ13" s="155" t="str">
        <f t="shared" si="16"/>
        <v>三将</v>
      </c>
      <c r="BB13" s="149"/>
      <c r="BD13" s="188" t="str">
        <f>VLOOKUP(BE13,'マスター (4)'!D:E,2,FALSE)</f>
        <v>神奈川</v>
      </c>
      <c r="BE13" s="168" t="str">
        <f t="shared" si="13"/>
        <v>野武　仁愛</v>
      </c>
      <c r="BF13" s="155"/>
      <c r="BG13" s="155" t="str">
        <f t="shared" si="10"/>
        <v>中村　　結</v>
      </c>
      <c r="BH13" s="155"/>
      <c r="BI13" s="155" t="str">
        <f t="shared" si="11"/>
        <v>石川　舞</v>
      </c>
      <c r="BJ13" s="155"/>
      <c r="BK13">
        <f t="shared" si="4"/>
        <v>1</v>
      </c>
      <c r="BM13" s="155" t="str">
        <f t="shared" si="12"/>
        <v/>
      </c>
      <c r="BN13" s="155" t="e">
        <f>VLOOKUP(BM13,'マスター (4)'!D:E,2,FALSE)</f>
        <v>#N/A</v>
      </c>
      <c r="BO13">
        <f>IF(BM13="",0,_xlfn.XLOOKUP(BM13,'マスター (4)'!$D$3:$D$168,'マスター (4)'!$B$3:$B$168,"",0,1))</f>
        <v>0</v>
      </c>
      <c r="BQ13" s="155" t="str">
        <v>森田　朱音</v>
      </c>
      <c r="BR13" s="155" t="str">
        <v>神奈川</v>
      </c>
      <c r="BS13" s="155">
        <v>102</v>
      </c>
    </row>
    <row r="14" spans="1:71">
      <c r="A14" s="417"/>
      <c r="B14" s="417"/>
      <c r="C14" s="419"/>
      <c r="D14" s="153">
        <v>232</v>
      </c>
      <c r="E14" s="154" t="str">
        <f>VLOOKUP(D14,'マスター (4)'!$B$3:$E$200,3,FALSE)</f>
        <v>鳥羽　乃生</v>
      </c>
      <c r="F14" s="154" t="str">
        <f>VLOOKUP(D14,'マスター (4)'!$B$3:$E$200,2,FALSE)</f>
        <v>副将</v>
      </c>
      <c r="G14" s="155" t="str">
        <f t="shared" si="5"/>
        <v>o</v>
      </c>
      <c r="H14" s="155" t="str">
        <f>IF(D14&lt;A12*10,"エラー",IF(D14&gt;A12*10+9,"エラー","o"))</f>
        <v>o</v>
      </c>
      <c r="K14" s="155" t="str">
        <f t="shared" si="17"/>
        <v>副将</v>
      </c>
      <c r="L14" s="155" t="str">
        <f>E14</f>
        <v>鳥羽　乃生</v>
      </c>
      <c r="M14" s="120"/>
      <c r="N14" s="120">
        <v>16</v>
      </c>
      <c r="O14" s="155" t="str">
        <f t="shared" si="14"/>
        <v>森田　朱音</v>
      </c>
      <c r="P14" s="155" t="str">
        <f t="shared" si="14"/>
        <v>副将</v>
      </c>
      <c r="R14" s="143"/>
      <c r="S14" s="417"/>
      <c r="T14" s="417"/>
      <c r="U14" s="419"/>
      <c r="V14" s="153">
        <v>55</v>
      </c>
      <c r="W14" s="154" t="str">
        <f>VLOOKUP(V14,'マスター (4)'!$B$3:$E$200,3,FALSE)</f>
        <v>塚本　愛</v>
      </c>
      <c r="X14" s="154" t="str">
        <f>VLOOKUP(V14,'マスター (4)'!$B$3:$E$200,2,FALSE)</f>
        <v>五将</v>
      </c>
      <c r="Y14" s="155" t="str">
        <f t="shared" si="7"/>
        <v>o</v>
      </c>
      <c r="Z14" s="155" t="str">
        <f>IF(V14&lt;S12*10,"エラー",IF(V14&gt;S12*10+9,"エラー","o"))</f>
        <v>o</v>
      </c>
      <c r="AC14" s="155" t="str">
        <f t="shared" si="18"/>
        <v>五将</v>
      </c>
      <c r="AD14" s="155" t="str">
        <f>W14</f>
        <v>塚本　愛</v>
      </c>
      <c r="AE14" s="120"/>
      <c r="AF14" s="120">
        <v>10</v>
      </c>
      <c r="AG14" s="155" t="str">
        <f t="shared" si="15"/>
        <v>森田　朱音</v>
      </c>
      <c r="AH14" s="155" t="str">
        <f t="shared" si="15"/>
        <v>副将</v>
      </c>
      <c r="AJ14" s="146"/>
      <c r="AK14" s="417"/>
      <c r="AL14" s="417"/>
      <c r="AM14" s="419"/>
      <c r="AN14" s="153">
        <v>54</v>
      </c>
      <c r="AO14" s="154" t="str">
        <f>VLOOKUP(AN14,'マスター (4)'!$B$3:$E$200,3,FALSE)</f>
        <v>福地　柚南</v>
      </c>
      <c r="AP14" s="154" t="str">
        <f>VLOOKUP(AN14,'マスター (4)'!$B$3:$E$200,2,FALSE)</f>
        <v>四将</v>
      </c>
      <c r="AQ14" s="155" t="str">
        <f t="shared" si="2"/>
        <v>o</v>
      </c>
      <c r="AR14" s="155" t="str">
        <f>IF(AN14&lt;AK12*10,"エラー",IF(AN14&gt;AK12*10+9,"エラー","o"))</f>
        <v>o</v>
      </c>
      <c r="AU14" s="155" t="str">
        <f t="shared" si="19"/>
        <v>四将</v>
      </c>
      <c r="AV14" s="155" t="str">
        <f>AO14</f>
        <v>福地　柚南</v>
      </c>
      <c r="AW14" s="120">
        <v>3</v>
      </c>
      <c r="AX14" s="120"/>
      <c r="AY14" s="155" t="str">
        <f t="shared" si="16"/>
        <v>山口　凛奈</v>
      </c>
      <c r="AZ14" s="155" t="str">
        <f t="shared" si="16"/>
        <v>主将</v>
      </c>
      <c r="BB14" s="149"/>
      <c r="BD14" s="188" t="str">
        <f>VLOOKUP(BE14,'マスター (4)'!D:E,2,FALSE)</f>
        <v>神奈川</v>
      </c>
      <c r="BE14" s="168" t="str">
        <f t="shared" si="13"/>
        <v>森田　朱音</v>
      </c>
      <c r="BF14" s="155"/>
      <c r="BG14" s="155" t="str">
        <f t="shared" si="10"/>
        <v>森田　朱音</v>
      </c>
      <c r="BH14" s="155"/>
      <c r="BI14" s="155" t="str">
        <f t="shared" si="11"/>
        <v>福地　柚南</v>
      </c>
      <c r="BJ14" s="155"/>
      <c r="BK14">
        <f t="shared" si="4"/>
        <v>3</v>
      </c>
      <c r="BM14" s="155" t="str">
        <f t="shared" si="12"/>
        <v>森田　朱音</v>
      </c>
      <c r="BN14" s="155" t="str">
        <f>VLOOKUP(BM14,'マスター (4)'!D:E,2,FALSE)</f>
        <v>神奈川</v>
      </c>
      <c r="BO14">
        <f>IF(BM14="",0,_xlfn.XLOOKUP(BM14,'マスター (4)'!$D$3:$D$168,'マスター (4)'!$B$3:$B$168,"",0,1))</f>
        <v>102</v>
      </c>
      <c r="BQ14" s="155" t="str">
        <v>臼井　菜月</v>
      </c>
      <c r="BR14" s="155" t="str">
        <v>神奈川</v>
      </c>
      <c r="BS14" s="155">
        <v>101</v>
      </c>
    </row>
    <row r="15" spans="1:71">
      <c r="A15" s="417"/>
      <c r="B15" s="417"/>
      <c r="C15" s="419"/>
      <c r="D15" s="153">
        <v>233</v>
      </c>
      <c r="E15" s="154" t="str">
        <f>VLOOKUP(D15,'マスター (4)'!$B$3:$E$200,3,FALSE)</f>
        <v>勢井　　遥</v>
      </c>
      <c r="F15" s="154" t="str">
        <f>VLOOKUP(D15,'マスター (4)'!$B$3:$E$200,2,FALSE)</f>
        <v>三将</v>
      </c>
      <c r="G15" s="155" t="str">
        <f t="shared" si="5"/>
        <v>o</v>
      </c>
      <c r="H15" s="155" t="str">
        <f>IF(D15&lt;A12*10,"エラー",IF(D15&gt;A12*10+9,"エラー","o"))</f>
        <v>o</v>
      </c>
      <c r="K15" s="155" t="str">
        <f t="shared" si="17"/>
        <v>三将</v>
      </c>
      <c r="L15" s="155" t="str">
        <f>E15</f>
        <v>勢井　　遥</v>
      </c>
      <c r="M15" s="120"/>
      <c r="N15" s="120">
        <v>15</v>
      </c>
      <c r="O15" s="155" t="str">
        <f t="shared" si="14"/>
        <v>荒平　麻里</v>
      </c>
      <c r="P15" s="155" t="str">
        <f t="shared" si="14"/>
        <v>四将</v>
      </c>
      <c r="R15" s="143"/>
      <c r="S15" s="417"/>
      <c r="T15" s="417"/>
      <c r="U15" s="419"/>
      <c r="V15" s="153">
        <v>51</v>
      </c>
      <c r="W15" s="154" t="str">
        <f>VLOOKUP(V15,'マスター (4)'!$B$3:$E$200,3,FALSE)</f>
        <v>石川　舞</v>
      </c>
      <c r="X15" s="154" t="str">
        <f>VLOOKUP(V15,'マスター (4)'!$B$3:$E$200,2,FALSE)</f>
        <v>主将</v>
      </c>
      <c r="Y15" s="155" t="str">
        <f t="shared" si="7"/>
        <v>o</v>
      </c>
      <c r="Z15" s="155" t="str">
        <f>IF(V15&lt;S12*10,"エラー",IF(V15&gt;S12*10+9,"エラー","o"))</f>
        <v>o</v>
      </c>
      <c r="AC15" s="155" t="str">
        <f t="shared" si="18"/>
        <v>主将</v>
      </c>
      <c r="AD15" s="155" t="str">
        <f>W15</f>
        <v>石川　舞</v>
      </c>
      <c r="AE15" s="120"/>
      <c r="AF15" s="120">
        <v>7</v>
      </c>
      <c r="AG15" s="155" t="str">
        <f t="shared" si="15"/>
        <v>臼井　菜月</v>
      </c>
      <c r="AH15" s="155" t="str">
        <f t="shared" si="15"/>
        <v>主将</v>
      </c>
      <c r="AJ15" s="146"/>
      <c r="AK15" s="417"/>
      <c r="AL15" s="417"/>
      <c r="AM15" s="419"/>
      <c r="AN15" s="153">
        <v>57</v>
      </c>
      <c r="AO15" s="154" t="str">
        <f>VLOOKUP(AN15,'マスター (4)'!$B$3:$E$200,3,FALSE)</f>
        <v>吉村　文音</v>
      </c>
      <c r="AP15" s="154" t="str">
        <f>VLOOKUP(AN15,'マスター (4)'!$B$3:$E$200,2,FALSE)</f>
        <v>七将</v>
      </c>
      <c r="AQ15" s="155" t="str">
        <f t="shared" si="2"/>
        <v>o</v>
      </c>
      <c r="AR15" s="155" t="str">
        <f>IF(AN15&lt;AK12*10,"エラー",IF(AN15&gt;AK12*10+9,"エラー","o"))</f>
        <v>o</v>
      </c>
      <c r="AU15" s="155" t="str">
        <f t="shared" si="19"/>
        <v>七将</v>
      </c>
      <c r="AV15" s="155" t="str">
        <f>AO15</f>
        <v>吉村　文音</v>
      </c>
      <c r="AW15" s="120">
        <v>14</v>
      </c>
      <c r="AX15" s="120"/>
      <c r="AY15" s="155" t="str">
        <f t="shared" si="16"/>
        <v>犬飼　咲良</v>
      </c>
      <c r="AZ15" s="155" t="str">
        <f t="shared" si="16"/>
        <v>五将</v>
      </c>
      <c r="BB15" s="149"/>
      <c r="BD15" s="188" t="str">
        <f>VLOOKUP(BE15,'マスター (4)'!D:E,2,FALSE)</f>
        <v>神奈川</v>
      </c>
      <c r="BE15" s="168" t="str">
        <f t="shared" si="13"/>
        <v>荒平　麻里</v>
      </c>
      <c r="BF15" s="155"/>
      <c r="BG15" s="155" t="str">
        <f t="shared" si="10"/>
        <v>臼井　菜月</v>
      </c>
      <c r="BH15" s="155"/>
      <c r="BI15" s="155" t="str">
        <f t="shared" si="11"/>
        <v>吉村　文音</v>
      </c>
      <c r="BJ15" s="155"/>
      <c r="BK15">
        <f t="shared" si="4"/>
        <v>3</v>
      </c>
      <c r="BM15" s="155" t="str">
        <f t="shared" si="12"/>
        <v>荒平　麻里</v>
      </c>
      <c r="BN15" s="155" t="str">
        <f>VLOOKUP(BM15,'マスター (4)'!D:E,2,FALSE)</f>
        <v>神奈川</v>
      </c>
      <c r="BO15">
        <f>IF(BM15="",0,_xlfn.XLOOKUP(BM15,'マスター (4)'!$D$3:$D$168,'マスター (4)'!$B$3:$B$168,"",0,1))</f>
        <v>104</v>
      </c>
      <c r="BQ15" s="155" t="str">
        <v>渡邉　芽生</v>
      </c>
      <c r="BR15" s="155" t="str">
        <v>東京</v>
      </c>
      <c r="BS15" s="155">
        <v>93</v>
      </c>
    </row>
    <row r="16" spans="1:71">
      <c r="A16" s="417"/>
      <c r="B16" s="417"/>
      <c r="C16" s="419"/>
      <c r="D16" s="153">
        <v>235</v>
      </c>
      <c r="E16" s="154" t="str">
        <f>VLOOKUP(D16,'マスター (4)'!$B$3:$E$200,3,FALSE)</f>
        <v>犬飼　咲良</v>
      </c>
      <c r="F16" s="154" t="str">
        <f>VLOOKUP(D16,'マスター (4)'!$B$3:$E$200,2,FALSE)</f>
        <v>五将</v>
      </c>
      <c r="G16" s="155" t="str">
        <f t="shared" si="5"/>
        <v>o</v>
      </c>
      <c r="H16" s="155" t="str">
        <f>IF(D16&lt;A12*10,"エラー",IF(D16&gt;A12*10+9,"エラー","o"))</f>
        <v>o</v>
      </c>
      <c r="K16" s="155" t="str">
        <f t="shared" si="17"/>
        <v>五将</v>
      </c>
      <c r="L16" s="155" t="str">
        <f>E16</f>
        <v>犬飼　咲良</v>
      </c>
      <c r="M16" s="120"/>
      <c r="N16" s="120">
        <v>8</v>
      </c>
      <c r="O16" s="155" t="str">
        <f t="shared" si="14"/>
        <v>森　結侑子</v>
      </c>
      <c r="P16" s="155" t="str">
        <f t="shared" si="14"/>
        <v>七将</v>
      </c>
      <c r="R16" s="143"/>
      <c r="S16" s="417"/>
      <c r="T16" s="417"/>
      <c r="U16" s="419"/>
      <c r="V16" s="153">
        <v>54</v>
      </c>
      <c r="W16" s="154" t="str">
        <f>VLOOKUP(V16,'マスター (4)'!$B$3:$E$200,3,FALSE)</f>
        <v>福地　柚南</v>
      </c>
      <c r="X16" s="154" t="str">
        <f>VLOOKUP(V16,'マスター (4)'!$B$3:$E$200,2,FALSE)</f>
        <v>四将</v>
      </c>
      <c r="Y16" s="155" t="str">
        <f t="shared" si="7"/>
        <v>o</v>
      </c>
      <c r="Z16" s="155" t="str">
        <f>IF(V16&lt;S12*10,"エラー",IF(V16&gt;S12*10+9,"エラー","o"))</f>
        <v>o</v>
      </c>
      <c r="AC16" s="155" t="str">
        <f t="shared" si="18"/>
        <v>四将</v>
      </c>
      <c r="AD16" s="155" t="str">
        <f>W16</f>
        <v>福地　柚南</v>
      </c>
      <c r="AE16" s="120"/>
      <c r="AF16" s="120">
        <v>2</v>
      </c>
      <c r="AG16" s="155" t="str">
        <f t="shared" si="15"/>
        <v>荒平　麻里</v>
      </c>
      <c r="AH16" s="155" t="str">
        <f t="shared" si="15"/>
        <v>四将</v>
      </c>
      <c r="AJ16" s="146"/>
      <c r="AK16" s="417"/>
      <c r="AL16" s="417"/>
      <c r="AM16" s="419"/>
      <c r="AN16" s="153">
        <v>52</v>
      </c>
      <c r="AO16" s="154" t="str">
        <f>VLOOKUP(AN16,'マスター (4)'!$B$3:$E$200,3,FALSE)</f>
        <v>岸上　侑未</v>
      </c>
      <c r="AP16" s="154" t="str">
        <f>VLOOKUP(AN16,'マスター (4)'!$B$3:$E$200,2,FALSE)</f>
        <v>副将</v>
      </c>
      <c r="AQ16" s="155" t="str">
        <f t="shared" si="2"/>
        <v>o</v>
      </c>
      <c r="AR16" s="155" t="str">
        <f>IF(AN16&lt;AK12*10,"エラー",IF(AN16&gt;AK12*10+9,"エラー","o"))</f>
        <v>o</v>
      </c>
      <c r="AU16" s="155" t="str">
        <f t="shared" si="19"/>
        <v>副将</v>
      </c>
      <c r="AV16" s="155" t="str">
        <f>AO16</f>
        <v>岸上　侑未</v>
      </c>
      <c r="AW16" s="120">
        <v>9</v>
      </c>
      <c r="AX16" s="120"/>
      <c r="AY16" s="155" t="str">
        <f t="shared" si="16"/>
        <v>鳥羽　乃生</v>
      </c>
      <c r="AZ16" s="155" t="str">
        <f t="shared" si="16"/>
        <v>副将</v>
      </c>
      <c r="BB16" s="149"/>
      <c r="BD16" s="188" t="str">
        <f>VLOOKUP(BE16,'マスター (4)'!D:E,2,FALSE)</f>
        <v>神奈川</v>
      </c>
      <c r="BE16" s="168" t="str">
        <f t="shared" si="13"/>
        <v>森　結侑子</v>
      </c>
      <c r="BF16" s="155"/>
      <c r="BG16" s="155" t="str">
        <f t="shared" si="10"/>
        <v>荒平　麻里</v>
      </c>
      <c r="BH16" s="155"/>
      <c r="BI16" s="155" t="str">
        <f t="shared" si="11"/>
        <v>岸上　侑未</v>
      </c>
      <c r="BJ16" s="155"/>
      <c r="BK16">
        <f t="shared" si="4"/>
        <v>1</v>
      </c>
      <c r="BM16" s="155" t="str">
        <f t="shared" si="12"/>
        <v/>
      </c>
      <c r="BN16" s="155" t="e">
        <f>VLOOKUP(BM16,'マスター (4)'!D:E,2,FALSE)</f>
        <v>#N/A</v>
      </c>
      <c r="BO16">
        <f>IF(BM16="",0,_xlfn.XLOOKUP(BM16,'マスター (4)'!$D$3:$D$168,'マスター (4)'!$B$3:$B$168,"",0,1))</f>
        <v>0</v>
      </c>
      <c r="BQ16" s="155" t="str">
        <v>髙橋　芽生</v>
      </c>
      <c r="BR16" s="155" t="str">
        <v>東京</v>
      </c>
      <c r="BS16" s="155">
        <v>92</v>
      </c>
    </row>
    <row r="17" spans="1:71">
      <c r="A17" s="417">
        <f>VLOOKUP(C17,'マスター (4)'!$K:$M,2,FALSE)</f>
        <v>10</v>
      </c>
      <c r="B17" s="417" t="str">
        <f>VLOOKUP(C17,'マスター (4)'!$K:$M,3,FALSE)</f>
        <v>神奈川</v>
      </c>
      <c r="C17" s="420" t="s">
        <v>339</v>
      </c>
      <c r="D17" s="153">
        <v>101</v>
      </c>
      <c r="E17" s="155" t="str">
        <f>VLOOKUP(D17,'マスター (4)'!$B$3:$E$200,3,FALSE)</f>
        <v>臼井　菜月</v>
      </c>
      <c r="F17" s="155" t="str">
        <f>VLOOKUP(D17,'マスター (4)'!$B$3:$E$200,2,FALSE)</f>
        <v>主将</v>
      </c>
      <c r="G17" s="155" t="str">
        <f t="shared" si="5"/>
        <v>o</v>
      </c>
      <c r="H17" s="155" t="str">
        <f>IF(D17&lt;A17*10,"エラー",IF(D17&gt;A17*10+9,"エラー","o"))</f>
        <v>o</v>
      </c>
      <c r="R17" s="143"/>
      <c r="S17" s="417">
        <f>VLOOKUP(U17,'マスター (4)'!$K:$M,2,FALSE)</f>
        <v>10</v>
      </c>
      <c r="T17" s="417" t="str">
        <f>VLOOKUP(U17,'マスター (4)'!$K:$M,3,FALSE)</f>
        <v>神奈川</v>
      </c>
      <c r="U17" s="420" t="s">
        <v>339</v>
      </c>
      <c r="V17" s="153">
        <v>106</v>
      </c>
      <c r="W17" s="155" t="str">
        <f>VLOOKUP(V17,'マスター (4)'!$B$3:$E$200,3,FALSE)</f>
        <v>野武　仁愛</v>
      </c>
      <c r="X17" s="155" t="str">
        <f>VLOOKUP(V17,'マスター (4)'!$B$3:$E$200,2,FALSE)</f>
        <v>六将</v>
      </c>
      <c r="Y17" s="155" t="str">
        <f t="shared" si="7"/>
        <v>o</v>
      </c>
      <c r="Z17" s="155" t="str">
        <f>IF(V17&lt;S17*10,"エラー",IF(V17&gt;S17*10+9,"エラー","o"))</f>
        <v>o</v>
      </c>
      <c r="AJ17" s="146"/>
      <c r="AK17" s="417">
        <f>VLOOKUP(AM17,'マスター (4)'!$K:$M,2,FALSE)</f>
        <v>23</v>
      </c>
      <c r="AL17" s="417" t="str">
        <f>VLOOKUP(AM17,'マスター (4)'!$K:$M,3,FALSE)</f>
        <v>徳島</v>
      </c>
      <c r="AM17" s="420" t="s">
        <v>336</v>
      </c>
      <c r="AN17" s="153">
        <v>234</v>
      </c>
      <c r="AO17" s="155" t="str">
        <f>VLOOKUP(AN17,'マスター (4)'!$B$3:$E$200,3,FALSE)</f>
        <v>犬飼　百花</v>
      </c>
      <c r="AP17" s="155" t="str">
        <f>VLOOKUP(AN17,'マスター (4)'!$B$3:$E$200,2,FALSE)</f>
        <v>四将</v>
      </c>
      <c r="AQ17" s="155" t="str">
        <f t="shared" si="2"/>
        <v>o</v>
      </c>
      <c r="AR17" s="155" t="str">
        <f>IF(AN17&lt;AK17*10,"エラー",IF(AN17&gt;AK17*10+9,"エラー","o"))</f>
        <v>o</v>
      </c>
      <c r="BB17" s="149"/>
      <c r="BD17" s="188" t="e">
        <f>VLOOKUP(BE17,'マスター (4)'!D:E,2,FALSE)</f>
        <v>#N/A</v>
      </c>
      <c r="BE17" s="259"/>
      <c r="BF17" s="260"/>
      <c r="BG17" s="260"/>
      <c r="BH17" s="260"/>
      <c r="BI17" s="260"/>
      <c r="BJ17" s="260"/>
      <c r="BK17">
        <f t="shared" si="4"/>
        <v>0</v>
      </c>
      <c r="BM17" s="155" t="str">
        <f t="shared" si="12"/>
        <v/>
      </c>
      <c r="BN17" s="155" t="e">
        <f>VLOOKUP(BM17,'マスター (4)'!D:E,2,FALSE)</f>
        <v>#N/A</v>
      </c>
      <c r="BO17">
        <f>IF(BM17="",0,_xlfn.XLOOKUP(BM17,'マスター (4)'!$D$3:$D$168,'マスター (4)'!$B$3:$B$168,"",0,1))</f>
        <v>0</v>
      </c>
      <c r="BQ17" s="155" t="str">
        <v>前田　華奈</v>
      </c>
      <c r="BR17" s="155" t="str">
        <v>千葉</v>
      </c>
      <c r="BS17" s="155">
        <v>82</v>
      </c>
    </row>
    <row r="18" spans="1:71">
      <c r="A18" s="417"/>
      <c r="B18" s="417"/>
      <c r="C18" s="420"/>
      <c r="D18" s="153">
        <v>106</v>
      </c>
      <c r="E18" s="155" t="str">
        <f>VLOOKUP(D18,'マスター (4)'!$B$3:$E$200,3,FALSE)</f>
        <v>野武　仁愛</v>
      </c>
      <c r="F18" s="155" t="str">
        <f>VLOOKUP(D18,'マスター (4)'!$B$3:$E$200,2,FALSE)</f>
        <v>六将</v>
      </c>
      <c r="G18" s="155" t="str">
        <f t="shared" si="5"/>
        <v>o</v>
      </c>
      <c r="H18" s="155" t="str">
        <f>IF(D18&lt;A17*10,"エラー",IF(D18&gt;A17*10+9,"エラー","o"))</f>
        <v>o</v>
      </c>
      <c r="R18" s="143"/>
      <c r="S18" s="417"/>
      <c r="T18" s="417"/>
      <c r="U18" s="420"/>
      <c r="V18" s="153">
        <v>103</v>
      </c>
      <c r="W18" s="155" t="str">
        <f>VLOOKUP(V18,'マスター (4)'!$B$3:$E$200,3,FALSE)</f>
        <v>中村　　結</v>
      </c>
      <c r="X18" s="155" t="str">
        <f>VLOOKUP(V18,'マスター (4)'!$B$3:$E$200,2,FALSE)</f>
        <v>三将</v>
      </c>
      <c r="Y18" s="155" t="str">
        <f t="shared" si="7"/>
        <v>o</v>
      </c>
      <c r="Z18" s="155" t="str">
        <f>IF(V18&lt;S17*10,"エラー",IF(V18&gt;S17*10+9,"エラー","o"))</f>
        <v>o</v>
      </c>
      <c r="AJ18" s="146"/>
      <c r="AK18" s="417"/>
      <c r="AL18" s="417"/>
      <c r="AM18" s="420"/>
      <c r="AN18" s="153">
        <v>233</v>
      </c>
      <c r="AO18" s="155" t="str">
        <f>VLOOKUP(AN18,'マスター (4)'!$B$3:$E$200,3,FALSE)</f>
        <v>勢井　　遥</v>
      </c>
      <c r="AP18" s="155" t="str">
        <f>VLOOKUP(AN18,'マスター (4)'!$B$3:$E$200,2,FALSE)</f>
        <v>三将</v>
      </c>
      <c r="AQ18" s="155" t="str">
        <f t="shared" si="2"/>
        <v>o</v>
      </c>
      <c r="AR18" s="155" t="str">
        <f>IF(AN18&lt;AK17*10,"エラー",IF(AN18&gt;AK17*10+9,"エラー","o"))</f>
        <v>o</v>
      </c>
      <c r="BB18" s="149"/>
      <c r="BD18" s="188" t="e">
        <f>VLOOKUP(BE18,'マスター (4)'!D:E,2,FALSE)</f>
        <v>#N/A</v>
      </c>
      <c r="BE18" s="259"/>
      <c r="BF18" s="260"/>
      <c r="BG18" s="260"/>
      <c r="BH18" s="260"/>
      <c r="BI18" s="260"/>
      <c r="BJ18" s="260"/>
      <c r="BK18">
        <f t="shared" si="4"/>
        <v>0</v>
      </c>
      <c r="BM18" s="155" t="str">
        <f t="shared" si="12"/>
        <v/>
      </c>
      <c r="BN18" s="155" t="e">
        <f>VLOOKUP(BM18,'マスター (4)'!D:E,2,FALSE)</f>
        <v>#N/A</v>
      </c>
      <c r="BO18">
        <f>IF(BM18="",0,_xlfn.XLOOKUP(BM18,'マスター (4)'!$D$3:$D$168,'マスター (4)'!$B$3:$B$168,"",0,1))</f>
        <v>0</v>
      </c>
      <c r="BQ18" s="155" t="str">
        <v>福島　花菜</v>
      </c>
      <c r="BR18" s="155" t="str">
        <v>群馬</v>
      </c>
      <c r="BS18" s="155">
        <v>64</v>
      </c>
    </row>
    <row r="19" spans="1:71">
      <c r="A19" s="417"/>
      <c r="B19" s="417"/>
      <c r="C19" s="420"/>
      <c r="D19" s="153">
        <v>102</v>
      </c>
      <c r="E19" s="155" t="str">
        <f>VLOOKUP(D19,'マスター (4)'!$B$3:$E$200,3,FALSE)</f>
        <v>森田　朱音</v>
      </c>
      <c r="F19" s="155" t="str">
        <f>VLOOKUP(D19,'マスター (4)'!$B$3:$E$200,2,FALSE)</f>
        <v>副将</v>
      </c>
      <c r="G19" s="155" t="str">
        <f t="shared" si="5"/>
        <v>o</v>
      </c>
      <c r="H19" s="155" t="str">
        <f>IF(D19&lt;A17*10,"エラー",IF(D19&gt;A17*10+9,"エラー","o"))</f>
        <v>o</v>
      </c>
      <c r="R19" s="143"/>
      <c r="S19" s="417"/>
      <c r="T19" s="417"/>
      <c r="U19" s="420"/>
      <c r="V19" s="153">
        <v>102</v>
      </c>
      <c r="W19" s="155" t="str">
        <f>VLOOKUP(V19,'マスター (4)'!$B$3:$E$200,3,FALSE)</f>
        <v>森田　朱音</v>
      </c>
      <c r="X19" s="155" t="str">
        <f>VLOOKUP(V19,'マスター (4)'!$B$3:$E$200,2,FALSE)</f>
        <v>副将</v>
      </c>
      <c r="Y19" s="155" t="str">
        <f t="shared" si="7"/>
        <v>o</v>
      </c>
      <c r="Z19" s="155" t="str">
        <f>IF(V19&lt;S17*10,"エラー",IF(V19&gt;S17*10+9,"エラー","o"))</f>
        <v>o</v>
      </c>
      <c r="AJ19" s="146"/>
      <c r="AK19" s="417"/>
      <c r="AL19" s="417"/>
      <c r="AM19" s="420"/>
      <c r="AN19" s="153">
        <v>231</v>
      </c>
      <c r="AO19" s="155" t="str">
        <f>VLOOKUP(AN19,'マスター (4)'!$B$3:$E$200,3,FALSE)</f>
        <v>山口　凛奈</v>
      </c>
      <c r="AP19" s="155" t="str">
        <f>VLOOKUP(AN19,'マスター (4)'!$B$3:$E$200,2,FALSE)</f>
        <v>主将</v>
      </c>
      <c r="AQ19" s="155" t="str">
        <f t="shared" si="2"/>
        <v>o</v>
      </c>
      <c r="AR19" s="155" t="str">
        <f>IF(AN19&lt;AK17*10,"エラー",IF(AN19&gt;AK17*10+9,"エラー","o"))</f>
        <v>o</v>
      </c>
      <c r="BB19" s="149"/>
      <c r="BD19" s="188" t="e">
        <f>VLOOKUP(BE19,'マスター (4)'!D:E,2,FALSE)</f>
        <v>#N/A</v>
      </c>
      <c r="BE19" s="259"/>
      <c r="BF19" s="260"/>
      <c r="BG19" s="260"/>
      <c r="BH19" s="260"/>
      <c r="BI19" s="260"/>
      <c r="BJ19" s="260"/>
      <c r="BK19">
        <f t="shared" si="4"/>
        <v>0</v>
      </c>
      <c r="BM19" s="155" t="str">
        <f t="shared" si="12"/>
        <v/>
      </c>
      <c r="BN19" s="155" t="e">
        <f>VLOOKUP(BM19,'マスター (4)'!D:E,2,FALSE)</f>
        <v>#N/A</v>
      </c>
      <c r="BO19">
        <f>IF(BM19="",0,_xlfn.XLOOKUP(BM19,'マスター (4)'!$D$3:$D$168,'マスター (4)'!$B$3:$B$168,"",0,1))</f>
        <v>0</v>
      </c>
      <c r="BQ19" s="155" t="str">
        <v>猪熊　咲来</v>
      </c>
      <c r="BR19" s="155" t="str">
        <v>群馬</v>
      </c>
      <c r="BS19" s="155">
        <v>63</v>
      </c>
    </row>
    <row r="20" spans="1:71">
      <c r="A20" s="417"/>
      <c r="B20" s="417"/>
      <c r="C20" s="420"/>
      <c r="D20" s="153">
        <v>104</v>
      </c>
      <c r="E20" s="155" t="str">
        <f>VLOOKUP(D20,'マスター (4)'!$B$3:$E$200,3,FALSE)</f>
        <v>荒平　麻里</v>
      </c>
      <c r="F20" s="155" t="str">
        <f>VLOOKUP(D20,'マスター (4)'!$B$3:$E$200,2,FALSE)</f>
        <v>四将</v>
      </c>
      <c r="G20" s="155" t="str">
        <f t="shared" si="5"/>
        <v>o</v>
      </c>
      <c r="H20" s="155" t="str">
        <f>IF(D20&lt;A17*10,"エラー",IF(D20&gt;A17*10+9,"エラー","o"))</f>
        <v>o</v>
      </c>
      <c r="R20" s="143"/>
      <c r="S20" s="417"/>
      <c r="T20" s="417"/>
      <c r="U20" s="420"/>
      <c r="V20" s="153">
        <v>101</v>
      </c>
      <c r="W20" s="155" t="str">
        <f>VLOOKUP(V20,'マスター (4)'!$B$3:$E$200,3,FALSE)</f>
        <v>臼井　菜月</v>
      </c>
      <c r="X20" s="155" t="str">
        <f>VLOOKUP(V20,'マスター (4)'!$B$3:$E$200,2,FALSE)</f>
        <v>主将</v>
      </c>
      <c r="Y20" s="155" t="str">
        <f t="shared" si="7"/>
        <v>o</v>
      </c>
      <c r="Z20" s="155" t="str">
        <f>IF(V20&lt;S17*10,"エラー",IF(V20&gt;S17*10+9,"エラー","o"))</f>
        <v>o</v>
      </c>
      <c r="AJ20" s="146"/>
      <c r="AK20" s="417"/>
      <c r="AL20" s="417"/>
      <c r="AM20" s="420"/>
      <c r="AN20" s="153">
        <v>235</v>
      </c>
      <c r="AO20" s="155" t="str">
        <f>VLOOKUP(AN20,'マスター (4)'!$B$3:$E$200,3,FALSE)</f>
        <v>犬飼　咲良</v>
      </c>
      <c r="AP20" s="155" t="str">
        <f>VLOOKUP(AN20,'マスター (4)'!$B$3:$E$200,2,FALSE)</f>
        <v>五将</v>
      </c>
      <c r="AQ20" s="155" t="str">
        <f t="shared" si="2"/>
        <v>o</v>
      </c>
      <c r="AR20" s="155" t="str">
        <f>IF(AN20&lt;AK17*10,"エラー",IF(AN20&gt;AK17*10+9,"エラー","o"))</f>
        <v>o</v>
      </c>
      <c r="BB20" s="149"/>
      <c r="BD20" s="188" t="e">
        <f>VLOOKUP(BE20,'マスター (4)'!D:E,2,FALSE)</f>
        <v>#N/A</v>
      </c>
      <c r="BE20" s="259"/>
      <c r="BF20" s="260"/>
      <c r="BG20" s="260"/>
      <c r="BH20" s="260"/>
      <c r="BI20" s="260"/>
      <c r="BJ20" s="260"/>
      <c r="BK20">
        <f t="shared" si="4"/>
        <v>0</v>
      </c>
      <c r="BM20" s="155" t="str">
        <f t="shared" si="12"/>
        <v/>
      </c>
      <c r="BN20" s="155" t="e">
        <f>VLOOKUP(BM20,'マスター (4)'!D:E,2,FALSE)</f>
        <v>#N/A</v>
      </c>
      <c r="BO20">
        <f>IF(BM20="",0,_xlfn.XLOOKUP(BM20,'マスター (4)'!$D$3:$D$168,'マスター (4)'!$B$3:$B$168,"",0,1))</f>
        <v>0</v>
      </c>
      <c r="BQ20" s="155" t="str">
        <v>木暮　陸斗</v>
      </c>
      <c r="BR20" s="155" t="str">
        <v>群馬</v>
      </c>
      <c r="BS20" s="155">
        <v>62</v>
      </c>
    </row>
    <row r="21" spans="1:71" ht="19" thickBot="1">
      <c r="A21" s="417"/>
      <c r="B21" s="417"/>
      <c r="C21" s="421"/>
      <c r="D21" s="153">
        <v>107</v>
      </c>
      <c r="E21" s="155" t="str">
        <f>VLOOKUP(D21,'マスター (4)'!$B$3:$E$200,3,FALSE)</f>
        <v>森　結侑子</v>
      </c>
      <c r="F21" s="155" t="str">
        <f>VLOOKUP(D21,'マスター (4)'!$B$3:$E$200,2,FALSE)</f>
        <v>七将</v>
      </c>
      <c r="G21" s="155" t="str">
        <f t="shared" si="5"/>
        <v>o</v>
      </c>
      <c r="H21" s="155" t="str">
        <f>IF(D21&lt;A17*10,"エラー",IF(D21&gt;A17*10+9,"エラー","o"))</f>
        <v>o</v>
      </c>
      <c r="K21" t="str">
        <f>B22</f>
        <v>千葉</v>
      </c>
      <c r="O21" t="str">
        <f>B27</f>
        <v>茨城</v>
      </c>
      <c r="R21" s="143"/>
      <c r="S21" s="417"/>
      <c r="T21" s="417"/>
      <c r="U21" s="421"/>
      <c r="V21" s="153">
        <v>104</v>
      </c>
      <c r="W21" s="155" t="str">
        <f>VLOOKUP(V21,'マスター (4)'!$B$3:$E$200,3,FALSE)</f>
        <v>荒平　麻里</v>
      </c>
      <c r="X21" s="155" t="str">
        <f>VLOOKUP(V21,'マスター (4)'!$B$3:$E$200,2,FALSE)</f>
        <v>四将</v>
      </c>
      <c r="Y21" s="155" t="str">
        <f t="shared" si="7"/>
        <v>o</v>
      </c>
      <c r="Z21" s="155" t="str">
        <f>IF(V21&lt;S17*10,"エラー",IF(V21&gt;S17*10+9,"エラー","o"))</f>
        <v>o</v>
      </c>
      <c r="AC21" t="str">
        <f>T22</f>
        <v>千葉</v>
      </c>
      <c r="AG21" t="str">
        <f>T27</f>
        <v>京都</v>
      </c>
      <c r="AJ21" s="146"/>
      <c r="AK21" s="417"/>
      <c r="AL21" s="417"/>
      <c r="AM21" s="421"/>
      <c r="AN21" s="153">
        <v>232</v>
      </c>
      <c r="AO21" s="155" t="str">
        <f>VLOOKUP(AN21,'マスター (4)'!$B$3:$E$200,3,FALSE)</f>
        <v>鳥羽　乃生</v>
      </c>
      <c r="AP21" s="155" t="str">
        <f>VLOOKUP(AN21,'マスター (4)'!$B$3:$E$200,2,FALSE)</f>
        <v>副将</v>
      </c>
      <c r="AQ21" s="155" t="str">
        <f t="shared" si="2"/>
        <v>o</v>
      </c>
      <c r="AR21" s="155" t="str">
        <f>IF(AN21&lt;AK17*10,"エラー",IF(AN21&gt;AK17*10+9,"エラー","o"))</f>
        <v>o</v>
      </c>
      <c r="AU21" t="str">
        <f>AL22</f>
        <v>千葉</v>
      </c>
      <c r="AY21" t="str">
        <f>AL27</f>
        <v>富山</v>
      </c>
      <c r="BB21" s="149"/>
      <c r="BD21" s="188" t="e">
        <f>VLOOKUP(BE21,'マスター (4)'!D:E,2,FALSE)</f>
        <v>#N/A</v>
      </c>
      <c r="BE21" s="259"/>
      <c r="BF21" s="260"/>
      <c r="BG21" s="260"/>
      <c r="BH21" s="260"/>
      <c r="BI21" s="260"/>
      <c r="BJ21" s="260"/>
      <c r="BK21">
        <f t="shared" si="4"/>
        <v>0</v>
      </c>
      <c r="BM21" s="155" t="str">
        <f t="shared" si="12"/>
        <v/>
      </c>
      <c r="BN21" s="155" t="e">
        <f>VLOOKUP(BM21,'マスター (4)'!D:E,2,FALSE)</f>
        <v>#N/A</v>
      </c>
      <c r="BO21">
        <f>IF(BM21="",0,_xlfn.XLOOKUP(BM21,'マスター (4)'!$D$3:$D$168,'マスター (4)'!$B$3:$B$168,"",0,1))</f>
        <v>0</v>
      </c>
      <c r="BQ21" s="155" t="str">
        <v>神宮　明理</v>
      </c>
      <c r="BR21" s="155" t="str">
        <v>群馬</v>
      </c>
      <c r="BS21" s="155">
        <v>61</v>
      </c>
    </row>
    <row r="22" spans="1:71">
      <c r="A22" s="417">
        <f>VLOOKUP(C22,'マスター (4)'!$K:$M,2,FALSE)</f>
        <v>8</v>
      </c>
      <c r="B22" s="417" t="str">
        <f>VLOOKUP(C22,'マスター (4)'!$K:$M,3,FALSE)</f>
        <v>千葉</v>
      </c>
      <c r="C22" s="422" t="s">
        <v>343</v>
      </c>
      <c r="D22" s="153">
        <v>87</v>
      </c>
      <c r="E22" s="157" t="str">
        <f>VLOOKUP(D22,'マスター (4)'!$B$3:$E$200,3,FALSE)</f>
        <v>西村　花奈</v>
      </c>
      <c r="F22" s="157" t="str">
        <f>VLOOKUP(D22,'マスター (4)'!$B$3:$E$200,2,FALSE)</f>
        <v>七将</v>
      </c>
      <c r="G22" s="155" t="str">
        <f t="shared" si="5"/>
        <v>o</v>
      </c>
      <c r="H22" s="155" t="str">
        <f>IF(D22&lt;A22*10,"エラー",IF(D22&gt;A22*10+9,"エラー","o"))</f>
        <v>o</v>
      </c>
      <c r="K22" s="155" t="str">
        <f>F22</f>
        <v>七将</v>
      </c>
      <c r="L22" s="155" t="str">
        <f>E22</f>
        <v>西村　花奈</v>
      </c>
      <c r="M22" s="120">
        <v>7</v>
      </c>
      <c r="N22" s="120"/>
      <c r="O22" s="155" t="str">
        <f t="shared" ref="O22:P26" si="20">E27</f>
        <v>藤田　望心</v>
      </c>
      <c r="P22" s="155" t="str">
        <f t="shared" si="20"/>
        <v>副将</v>
      </c>
      <c r="R22" s="143"/>
      <c r="S22" s="417">
        <f>VLOOKUP(U22,'マスター (4)'!$K:$M,2,FALSE)</f>
        <v>8</v>
      </c>
      <c r="T22" s="417" t="str">
        <f>VLOOKUP(U22,'マスター (4)'!$K:$M,3,FALSE)</f>
        <v>千葉</v>
      </c>
      <c r="U22" s="422" t="s">
        <v>343</v>
      </c>
      <c r="V22" s="153">
        <v>81</v>
      </c>
      <c r="W22" s="157" t="str">
        <f>VLOOKUP(V22,'マスター (4)'!$B$3:$E$200,3,FALSE)</f>
        <v>赤松　宏紀</v>
      </c>
      <c r="X22" s="157" t="str">
        <f>VLOOKUP(V22,'マスター (4)'!$B$3:$E$200,2,FALSE)</f>
        <v>主将</v>
      </c>
      <c r="Y22" s="155" t="str">
        <f t="shared" si="7"/>
        <v>o</v>
      </c>
      <c r="Z22" s="155" t="str">
        <f>IF(V22&lt;S22*10,"エラー",IF(V22&gt;S22*10+9,"エラー","o"))</f>
        <v>o</v>
      </c>
      <c r="AC22" s="155" t="str">
        <f>X22</f>
        <v>主将</v>
      </c>
      <c r="AD22" s="155" t="str">
        <f>W22</f>
        <v>赤松　宏紀</v>
      </c>
      <c r="AE22" s="120"/>
      <c r="AF22" s="120">
        <v>18</v>
      </c>
      <c r="AG22" s="155" t="str">
        <f t="shared" ref="AG22:AH26" si="21">W27</f>
        <v>板倉みかん</v>
      </c>
      <c r="AH22" s="155" t="str">
        <f t="shared" si="21"/>
        <v>三将</v>
      </c>
      <c r="AJ22" s="146"/>
      <c r="AK22" s="417">
        <f>VLOOKUP(AM22,'マスター (4)'!$K:$M,2,FALSE)</f>
        <v>8</v>
      </c>
      <c r="AL22" s="417" t="str">
        <f>VLOOKUP(AM22,'マスター (4)'!$K:$M,3,FALSE)</f>
        <v>千葉</v>
      </c>
      <c r="AM22" s="422" t="s">
        <v>343</v>
      </c>
      <c r="AN22" s="153">
        <v>82</v>
      </c>
      <c r="AO22" s="157" t="str">
        <f>VLOOKUP(AN22,'マスター (4)'!$B$3:$E$200,3,FALSE)</f>
        <v>前田　華奈</v>
      </c>
      <c r="AP22" s="157" t="str">
        <f>VLOOKUP(AN22,'マスター (4)'!$B$3:$E$200,2,FALSE)</f>
        <v>副将</v>
      </c>
      <c r="AQ22" s="155" t="str">
        <f t="shared" si="2"/>
        <v>o</v>
      </c>
      <c r="AR22" s="155" t="str">
        <f>IF(AN22&lt;AK22*10,"エラー",IF(AN22&gt;AK22*10+9,"エラー","o"))</f>
        <v>o</v>
      </c>
      <c r="AU22" s="155" t="str">
        <f>AP22</f>
        <v>副将</v>
      </c>
      <c r="AV22" s="155" t="str">
        <f>AO22</f>
        <v>前田　華奈</v>
      </c>
      <c r="AW22" s="120">
        <v>50</v>
      </c>
      <c r="AX22" s="120"/>
      <c r="AY22" s="155" t="str">
        <f t="shared" ref="AY22:AZ26" si="22">AO27</f>
        <v>-</v>
      </c>
      <c r="AZ22" s="155" t="str">
        <f t="shared" si="22"/>
        <v>-</v>
      </c>
      <c r="BB22" s="149"/>
      <c r="BD22" s="188" t="str">
        <f>VLOOKUP(BE22,'マスター (4)'!D:E,2,FALSE)</f>
        <v>千葉</v>
      </c>
      <c r="BE22" s="168" t="str">
        <f t="shared" si="13"/>
        <v>西村　花奈</v>
      </c>
      <c r="BF22" s="155"/>
      <c r="BG22" s="155" t="str">
        <f t="shared" si="10"/>
        <v>板倉みかん</v>
      </c>
      <c r="BH22" s="155"/>
      <c r="BI22" s="155" t="str">
        <f t="shared" si="11"/>
        <v>前田　華奈</v>
      </c>
      <c r="BJ22" s="155"/>
      <c r="BK22">
        <f t="shared" si="4"/>
        <v>2</v>
      </c>
      <c r="BM22" s="155" t="str">
        <f t="shared" si="12"/>
        <v/>
      </c>
      <c r="BN22" s="155" t="e">
        <f>VLOOKUP(BM22,'マスター (4)'!D:E,2,FALSE)</f>
        <v>#N/A</v>
      </c>
      <c r="BO22">
        <f>IF(BM22="",0,_xlfn.XLOOKUP(BM22,'マスター (4)'!$D$3:$D$168,'マスター (4)'!$B$3:$B$168,"",0,1))</f>
        <v>0</v>
      </c>
      <c r="BQ22" s="155" t="str">
        <v>岸上　侑未</v>
      </c>
      <c r="BR22" s="155" t="str">
        <v>栃木</v>
      </c>
      <c r="BS22" s="155">
        <v>52</v>
      </c>
    </row>
    <row r="23" spans="1:71">
      <c r="A23" s="417"/>
      <c r="B23" s="417"/>
      <c r="C23" s="423"/>
      <c r="D23" s="153">
        <v>81</v>
      </c>
      <c r="E23" s="157" t="str">
        <f>VLOOKUP(D23,'マスター (4)'!$B$3:$E$200,3,FALSE)</f>
        <v>赤松　宏紀</v>
      </c>
      <c r="F23" s="157" t="str">
        <f>VLOOKUP(D23,'マスター (4)'!$B$3:$E$200,2,FALSE)</f>
        <v>主将</v>
      </c>
      <c r="G23" s="155" t="str">
        <f t="shared" si="5"/>
        <v>o</v>
      </c>
      <c r="H23" s="155" t="str">
        <f>IF(D23&lt;A22*10,"エラー",IF(D23&gt;A22*10+9,"エラー","o"))</f>
        <v>o</v>
      </c>
      <c r="K23" s="155" t="str">
        <f t="shared" ref="K23:K26" si="23">F23</f>
        <v>主将</v>
      </c>
      <c r="L23" s="155" t="str">
        <f>E23</f>
        <v>赤松　宏紀</v>
      </c>
      <c r="M23" s="120"/>
      <c r="N23" s="120">
        <v>7</v>
      </c>
      <c r="O23" s="155" t="str">
        <f t="shared" si="20"/>
        <v>松本　結衣</v>
      </c>
      <c r="P23" s="155" t="str">
        <f t="shared" si="20"/>
        <v>三将</v>
      </c>
      <c r="R23" s="143"/>
      <c r="S23" s="417"/>
      <c r="T23" s="417"/>
      <c r="U23" s="423"/>
      <c r="V23" s="153">
        <v>82</v>
      </c>
      <c r="W23" s="157" t="str">
        <f>VLOOKUP(V23,'マスター (4)'!$B$3:$E$200,3,FALSE)</f>
        <v>前田　華奈</v>
      </c>
      <c r="X23" s="157" t="str">
        <f>VLOOKUP(V23,'マスター (4)'!$B$3:$E$200,2,FALSE)</f>
        <v>副将</v>
      </c>
      <c r="Y23" s="155" t="str">
        <f t="shared" si="7"/>
        <v>o</v>
      </c>
      <c r="Z23" s="155" t="str">
        <f>IF(V23&lt;S22*10,"エラー",IF(V23&gt;S22*10+9,"エラー","o"))</f>
        <v>o</v>
      </c>
      <c r="AC23" s="155" t="str">
        <f t="shared" ref="AC23:AC26" si="24">X23</f>
        <v>副将</v>
      </c>
      <c r="AD23" s="155" t="str">
        <f>W23</f>
        <v>前田　華奈</v>
      </c>
      <c r="AE23" s="120">
        <v>14</v>
      </c>
      <c r="AF23" s="120"/>
      <c r="AG23" s="155" t="str">
        <f t="shared" si="21"/>
        <v>所　　涼乃</v>
      </c>
      <c r="AH23" s="155" t="str">
        <f t="shared" si="21"/>
        <v>五将</v>
      </c>
      <c r="AJ23" s="146"/>
      <c r="AK23" s="417"/>
      <c r="AL23" s="417"/>
      <c r="AM23" s="423"/>
      <c r="AN23" s="153">
        <v>86</v>
      </c>
      <c r="AO23" s="157" t="str">
        <f>VLOOKUP(AN23,'マスター (4)'!$B$3:$E$200,3,FALSE)</f>
        <v>富田　　桃</v>
      </c>
      <c r="AP23" s="157" t="str">
        <f>VLOOKUP(AN23,'マスター (4)'!$B$3:$E$200,2,FALSE)</f>
        <v>六将</v>
      </c>
      <c r="AQ23" s="155" t="str">
        <f t="shared" si="2"/>
        <v>o</v>
      </c>
      <c r="AR23" s="155" t="str">
        <f>IF(AN23&lt;AK22*10,"エラー",IF(AN23&gt;AK22*10+9,"エラー","o"))</f>
        <v>o</v>
      </c>
      <c r="AU23" s="155" t="str">
        <f t="shared" ref="AU23:AU26" si="25">AP23</f>
        <v>六将</v>
      </c>
      <c r="AV23" s="155" t="str">
        <f>AO23</f>
        <v>富田　　桃</v>
      </c>
      <c r="AW23" s="120">
        <v>9</v>
      </c>
      <c r="AX23" s="120"/>
      <c r="AY23" s="155" t="str">
        <f t="shared" si="22"/>
        <v>櫻井　千尋</v>
      </c>
      <c r="AZ23" s="155" t="str">
        <f t="shared" si="22"/>
        <v>主将</v>
      </c>
      <c r="BB23" s="149"/>
      <c r="BD23" s="188" t="str">
        <f>VLOOKUP(BE23,'マスター (4)'!D:E,2,FALSE)</f>
        <v>茨城</v>
      </c>
      <c r="BE23" s="168" t="str">
        <f t="shared" si="13"/>
        <v>松本　結衣</v>
      </c>
      <c r="BF23" s="155"/>
      <c r="BG23" s="155" t="str">
        <f t="shared" si="10"/>
        <v>前田　華奈</v>
      </c>
      <c r="BH23" s="155"/>
      <c r="BI23" s="155" t="str">
        <f t="shared" si="11"/>
        <v>富田　　桃</v>
      </c>
      <c r="BJ23" s="155"/>
      <c r="BK23">
        <f t="shared" si="4"/>
        <v>3</v>
      </c>
      <c r="BM23" s="155" t="str">
        <f t="shared" si="12"/>
        <v>松本　結衣</v>
      </c>
      <c r="BN23" s="155" t="str">
        <f>VLOOKUP(BM23,'マスター (4)'!D:E,2,FALSE)</f>
        <v>茨城</v>
      </c>
      <c r="BO23">
        <f>IF(BM23="",0,_xlfn.XLOOKUP(BM23,'マスター (4)'!$D$3:$D$168,'マスター (4)'!$B$3:$B$168,"",0,1))</f>
        <v>43</v>
      </c>
      <c r="BQ23" s="155" t="str">
        <v>松本　結衣</v>
      </c>
      <c r="BR23" s="155" t="str">
        <v>茨城</v>
      </c>
      <c r="BS23" s="155">
        <v>43</v>
      </c>
    </row>
    <row r="24" spans="1:71">
      <c r="A24" s="417"/>
      <c r="B24" s="417"/>
      <c r="C24" s="423"/>
      <c r="D24" s="153">
        <v>82</v>
      </c>
      <c r="E24" s="157" t="str">
        <f>VLOOKUP(D24,'マスター (4)'!$B$3:$E$200,3,FALSE)</f>
        <v>前田　華奈</v>
      </c>
      <c r="F24" s="157" t="str">
        <f>VLOOKUP(D24,'マスター (4)'!$B$3:$E$200,2,FALSE)</f>
        <v>副将</v>
      </c>
      <c r="G24" s="155" t="str">
        <f t="shared" si="5"/>
        <v>o</v>
      </c>
      <c r="H24" s="155" t="str">
        <f>IF(D24&lt;A22*10,"エラー",IF(D24&gt;A22*10+9,"エラー","o"))</f>
        <v>o</v>
      </c>
      <c r="K24" s="155" t="str">
        <f t="shared" si="23"/>
        <v>副将</v>
      </c>
      <c r="L24" s="155" t="str">
        <f>E24</f>
        <v>前田　華奈</v>
      </c>
      <c r="M24" s="120">
        <v>11</v>
      </c>
      <c r="N24" s="120"/>
      <c r="O24" s="155" t="str">
        <f t="shared" si="20"/>
        <v>甲　希乃花</v>
      </c>
      <c r="P24" s="155" t="str">
        <f t="shared" si="20"/>
        <v>主将</v>
      </c>
      <c r="R24" s="143"/>
      <c r="S24" s="417"/>
      <c r="T24" s="417"/>
      <c r="U24" s="423"/>
      <c r="V24" s="153">
        <v>83</v>
      </c>
      <c r="W24" s="157" t="str">
        <f>VLOOKUP(V24,'マスター (4)'!$B$3:$E$200,3,FALSE)</f>
        <v>花谷　知紗子</v>
      </c>
      <c r="X24" s="157" t="str">
        <f>VLOOKUP(V24,'マスター (4)'!$B$3:$E$200,2,FALSE)</f>
        <v>三将</v>
      </c>
      <c r="Y24" s="155" t="str">
        <f t="shared" si="7"/>
        <v>o</v>
      </c>
      <c r="Z24" s="155" t="str">
        <f>IF(V24&lt;S22*10,"エラー",IF(V24&gt;S22*10+9,"エラー","o"))</f>
        <v>o</v>
      </c>
      <c r="AC24" s="155" t="str">
        <f t="shared" si="24"/>
        <v>三将</v>
      </c>
      <c r="AD24" s="155" t="str">
        <f>W24</f>
        <v>花谷　知紗子</v>
      </c>
      <c r="AE24" s="120">
        <v>7</v>
      </c>
      <c r="AF24" s="120"/>
      <c r="AG24" s="155" t="str">
        <f t="shared" si="21"/>
        <v>武田　杏華</v>
      </c>
      <c r="AH24" s="155" t="str">
        <f t="shared" si="21"/>
        <v>副将</v>
      </c>
      <c r="AJ24" s="146"/>
      <c r="AK24" s="417"/>
      <c r="AL24" s="417"/>
      <c r="AM24" s="423"/>
      <c r="AN24" s="153">
        <v>84</v>
      </c>
      <c r="AO24" s="157" t="str">
        <f>VLOOKUP(AN24,'マスター (4)'!$B$3:$E$200,3,FALSE)</f>
        <v>髙下　彩乃</v>
      </c>
      <c r="AP24" s="157" t="str">
        <f>VLOOKUP(AN24,'マスター (4)'!$B$3:$E$200,2,FALSE)</f>
        <v>四将</v>
      </c>
      <c r="AQ24" s="155" t="str">
        <f t="shared" si="2"/>
        <v>o</v>
      </c>
      <c r="AR24" s="155" t="str">
        <f>IF(AN24&lt;AK22*10,"エラー",IF(AN24&gt;AK22*10+9,"エラー","o"))</f>
        <v>o</v>
      </c>
      <c r="AU24" s="155" t="str">
        <f t="shared" si="25"/>
        <v>四将</v>
      </c>
      <c r="AV24" s="155" t="str">
        <f>AO24</f>
        <v>髙下　彩乃</v>
      </c>
      <c r="AW24" s="120">
        <v>13</v>
      </c>
      <c r="AX24" s="120"/>
      <c r="AY24" s="155" t="str">
        <f t="shared" si="22"/>
        <v>駒崎　初音</v>
      </c>
      <c r="AZ24" s="155" t="str">
        <f t="shared" si="22"/>
        <v>四将</v>
      </c>
      <c r="BB24" s="149"/>
      <c r="BD24" s="188" t="str">
        <f>VLOOKUP(BE24,'マスター (4)'!D:E,2,FALSE)</f>
        <v>千葉</v>
      </c>
      <c r="BE24" s="168" t="str">
        <f t="shared" si="13"/>
        <v>前田　華奈</v>
      </c>
      <c r="BF24" s="155"/>
      <c r="BG24" s="155" t="str">
        <f t="shared" si="10"/>
        <v>花谷　知紗子</v>
      </c>
      <c r="BH24" s="155"/>
      <c r="BI24" s="155" t="str">
        <f t="shared" si="11"/>
        <v>髙下　彩乃</v>
      </c>
      <c r="BJ24" s="155"/>
      <c r="BK24">
        <f t="shared" si="4"/>
        <v>3</v>
      </c>
      <c r="BM24" s="155" t="str">
        <f t="shared" si="12"/>
        <v>前田　華奈</v>
      </c>
      <c r="BN24" s="155" t="str">
        <f>VLOOKUP(BM24,'マスター (4)'!D:E,2,FALSE)</f>
        <v>千葉</v>
      </c>
      <c r="BO24">
        <f>IF(BM24="",0,_xlfn.XLOOKUP(BM24,'マスター (4)'!$D$3:$D$168,'マスター (4)'!$B$3:$B$168,"",0,1))</f>
        <v>82</v>
      </c>
      <c r="BQ24" s="155" t="str">
        <v/>
      </c>
      <c r="BR24" s="155" t="e">
        <v>#N/A</v>
      </c>
      <c r="BS24" s="155">
        <v>0</v>
      </c>
    </row>
    <row r="25" spans="1:71">
      <c r="A25" s="417"/>
      <c r="B25" s="417"/>
      <c r="C25" s="423"/>
      <c r="D25" s="153">
        <v>83</v>
      </c>
      <c r="E25" s="157" t="str">
        <f>VLOOKUP(D25,'マスター (4)'!$B$3:$E$200,3,FALSE)</f>
        <v>花谷　知紗子</v>
      </c>
      <c r="F25" s="157" t="str">
        <f>VLOOKUP(D25,'マスター (4)'!$B$3:$E$200,2,FALSE)</f>
        <v>三将</v>
      </c>
      <c r="G25" s="155" t="str">
        <f t="shared" si="5"/>
        <v>o</v>
      </c>
      <c r="H25" s="155" t="str">
        <f>IF(D25&lt;A22*10,"エラー",IF(D25&gt;A22*10+9,"エラー","o"))</f>
        <v>o</v>
      </c>
      <c r="K25" s="155" t="str">
        <f t="shared" si="23"/>
        <v>三将</v>
      </c>
      <c r="L25" s="155" t="str">
        <f>E25</f>
        <v>花谷　知紗子</v>
      </c>
      <c r="M25" s="120">
        <v>21</v>
      </c>
      <c r="N25" s="120"/>
      <c r="O25" s="155" t="str">
        <f t="shared" si="20"/>
        <v>石川怜唯奈</v>
      </c>
      <c r="P25" s="155" t="str">
        <f t="shared" si="20"/>
        <v>六将</v>
      </c>
      <c r="R25" s="143"/>
      <c r="S25" s="417"/>
      <c r="T25" s="417"/>
      <c r="U25" s="423"/>
      <c r="V25" s="153">
        <v>85</v>
      </c>
      <c r="W25" s="157" t="str">
        <f>VLOOKUP(V25,'マスター (4)'!$B$3:$E$200,3,FALSE)</f>
        <v>常世田帆乃花</v>
      </c>
      <c r="X25" s="157" t="str">
        <f>VLOOKUP(V25,'マスター (4)'!$B$3:$E$200,2,FALSE)</f>
        <v>五将</v>
      </c>
      <c r="Y25" s="155" t="str">
        <f t="shared" si="7"/>
        <v>o</v>
      </c>
      <c r="Z25" s="155" t="str">
        <f>IF(V25&lt;S22*10,"エラー",IF(V25&gt;S22*10+9,"エラー","o"))</f>
        <v>o</v>
      </c>
      <c r="AC25" s="155" t="str">
        <f t="shared" si="24"/>
        <v>五将</v>
      </c>
      <c r="AD25" s="155" t="str">
        <f>W25</f>
        <v>常世田帆乃花</v>
      </c>
      <c r="AE25" s="120">
        <v>5</v>
      </c>
      <c r="AF25" s="120"/>
      <c r="AG25" s="155" t="str">
        <f t="shared" si="21"/>
        <v>板倉みのん</v>
      </c>
      <c r="AH25" s="155" t="str">
        <f t="shared" si="21"/>
        <v>四将</v>
      </c>
      <c r="AJ25" s="146"/>
      <c r="AK25" s="417"/>
      <c r="AL25" s="417"/>
      <c r="AM25" s="423"/>
      <c r="AN25" s="153">
        <v>87</v>
      </c>
      <c r="AO25" s="157" t="str">
        <f>VLOOKUP(AN25,'マスター (4)'!$B$3:$E$200,3,FALSE)</f>
        <v>西村　花奈</v>
      </c>
      <c r="AP25" s="157" t="str">
        <f>VLOOKUP(AN25,'マスター (4)'!$B$3:$E$200,2,FALSE)</f>
        <v>七将</v>
      </c>
      <c r="AQ25" s="155" t="str">
        <f t="shared" si="2"/>
        <v>o</v>
      </c>
      <c r="AR25" s="155" t="str">
        <f>IF(AN25&lt;AK22*10,"エラー",IF(AN25&gt;AK22*10+9,"エラー","o"))</f>
        <v>o</v>
      </c>
      <c r="AU25" s="155" t="str">
        <f t="shared" si="25"/>
        <v>七将</v>
      </c>
      <c r="AV25" s="155" t="str">
        <f>AO25</f>
        <v>西村　花奈</v>
      </c>
      <c r="AW25" s="120">
        <v>14</v>
      </c>
      <c r="AX25" s="120"/>
      <c r="AY25" s="155" t="str">
        <f t="shared" si="22"/>
        <v>内澤　明鳥</v>
      </c>
      <c r="AZ25" s="155" t="str">
        <f t="shared" si="22"/>
        <v>副将</v>
      </c>
      <c r="BB25" s="149"/>
      <c r="BD25" s="188" t="str">
        <f>VLOOKUP(BE25,'マスター (4)'!D:E,2,FALSE)</f>
        <v>千葉</v>
      </c>
      <c r="BE25" s="168" t="str">
        <f t="shared" si="13"/>
        <v>花谷　知紗子</v>
      </c>
      <c r="BF25" s="155"/>
      <c r="BG25" s="155" t="str">
        <f t="shared" si="10"/>
        <v>常世田帆乃花</v>
      </c>
      <c r="BH25" s="155"/>
      <c r="BI25" s="155" t="str">
        <f t="shared" si="11"/>
        <v>西村　花奈</v>
      </c>
      <c r="BJ25" s="155"/>
      <c r="BK25">
        <f t="shared" si="4"/>
        <v>2</v>
      </c>
      <c r="BM25" s="155" t="str">
        <f t="shared" si="12"/>
        <v/>
      </c>
      <c r="BN25" s="155" t="e">
        <f>VLOOKUP(BM25,'マスター (4)'!D:E,2,FALSE)</f>
        <v>#N/A</v>
      </c>
      <c r="BO25">
        <f>IF(BM25="",0,_xlfn.XLOOKUP(BM25,'マスター (4)'!$D$3:$D$168,'マスター (4)'!$B$3:$B$168,"",0,1))</f>
        <v>0</v>
      </c>
      <c r="BQ25" s="155" t="str">
        <v/>
      </c>
      <c r="BR25" s="155" t="e">
        <v>#N/A</v>
      </c>
      <c r="BS25" s="155">
        <v>0</v>
      </c>
    </row>
    <row r="26" spans="1:71">
      <c r="A26" s="417"/>
      <c r="B26" s="417"/>
      <c r="C26" s="423"/>
      <c r="D26" s="153">
        <v>86</v>
      </c>
      <c r="E26" s="157" t="str">
        <f>VLOOKUP(D26,'マスター (4)'!$B$3:$E$200,3,FALSE)</f>
        <v>富田　　桃</v>
      </c>
      <c r="F26" s="157" t="str">
        <f>VLOOKUP(D26,'マスター (4)'!$B$3:$E$200,2,FALSE)</f>
        <v>六将</v>
      </c>
      <c r="G26" s="155" t="str">
        <f t="shared" si="5"/>
        <v>o</v>
      </c>
      <c r="H26" s="155" t="str">
        <f>IF(D26&lt;A22*10,"エラー",IF(D26&gt;A22*10+9,"エラー","o"))</f>
        <v>o</v>
      </c>
      <c r="K26" s="155" t="str">
        <f t="shared" si="23"/>
        <v>六将</v>
      </c>
      <c r="L26" s="155" t="str">
        <f>E26</f>
        <v>富田　　桃</v>
      </c>
      <c r="M26" s="120">
        <v>23</v>
      </c>
      <c r="N26" s="120"/>
      <c r="O26" s="155" t="str">
        <f t="shared" si="20"/>
        <v>山内　愛莉</v>
      </c>
      <c r="P26" s="155" t="str">
        <f t="shared" si="20"/>
        <v>五将</v>
      </c>
      <c r="R26" s="143"/>
      <c r="S26" s="417"/>
      <c r="T26" s="417"/>
      <c r="U26" s="423"/>
      <c r="V26" s="153">
        <v>84</v>
      </c>
      <c r="W26" s="157" t="str">
        <f>VLOOKUP(V26,'マスター (4)'!$B$3:$E$200,3,FALSE)</f>
        <v>髙下　彩乃</v>
      </c>
      <c r="X26" s="157" t="str">
        <f>VLOOKUP(V26,'マスター (4)'!$B$3:$E$200,2,FALSE)</f>
        <v>四将</v>
      </c>
      <c r="Y26" s="155" t="str">
        <f t="shared" si="7"/>
        <v>o</v>
      </c>
      <c r="Z26" s="155" t="str">
        <f>IF(V26&lt;S22*10,"エラー",IF(V26&gt;S22*10+9,"エラー","o"))</f>
        <v>o</v>
      </c>
      <c r="AC26" s="155" t="str">
        <f t="shared" si="24"/>
        <v>四将</v>
      </c>
      <c r="AD26" s="155" t="str">
        <f>W26</f>
        <v>髙下　彩乃</v>
      </c>
      <c r="AE26" s="120">
        <v>5</v>
      </c>
      <c r="AF26" s="120"/>
      <c r="AG26" s="155" t="str">
        <f t="shared" si="21"/>
        <v>坂井　理央</v>
      </c>
      <c r="AH26" s="155" t="str">
        <f t="shared" si="21"/>
        <v>主将</v>
      </c>
      <c r="AJ26" s="146"/>
      <c r="AK26" s="417"/>
      <c r="AL26" s="417"/>
      <c r="AM26" s="423"/>
      <c r="AN26" s="153">
        <v>85</v>
      </c>
      <c r="AO26" s="157" t="str">
        <f>VLOOKUP(AN26,'マスター (4)'!$B$3:$E$200,3,FALSE)</f>
        <v>常世田帆乃花</v>
      </c>
      <c r="AP26" s="157" t="str">
        <f>VLOOKUP(AN26,'マスター (4)'!$B$3:$E$200,2,FALSE)</f>
        <v>五将</v>
      </c>
      <c r="AQ26" s="155" t="str">
        <f t="shared" si="2"/>
        <v>o</v>
      </c>
      <c r="AR26" s="155" t="str">
        <f>IF(AN26&lt;AK22*10,"エラー",IF(AN26&gt;AK22*10+9,"エラー","o"))</f>
        <v>o</v>
      </c>
      <c r="AU26" s="155" t="str">
        <f t="shared" si="25"/>
        <v>五将</v>
      </c>
      <c r="AV26" s="155" t="str">
        <f>AO26</f>
        <v>常世田帆乃花</v>
      </c>
      <c r="AW26" s="120">
        <v>20</v>
      </c>
      <c r="AX26" s="120"/>
      <c r="AY26" s="155" t="str">
        <f t="shared" si="22"/>
        <v>下坂都和子</v>
      </c>
      <c r="AZ26" s="155" t="str">
        <f t="shared" si="22"/>
        <v>三将</v>
      </c>
      <c r="BB26" s="149"/>
      <c r="BD26" s="188" t="str">
        <f>VLOOKUP(BE26,'マスター (4)'!D:E,2,FALSE)</f>
        <v>千葉</v>
      </c>
      <c r="BE26" s="168" t="str">
        <f t="shared" si="13"/>
        <v>富田　　桃</v>
      </c>
      <c r="BF26" s="155"/>
      <c r="BG26" s="155" t="str">
        <f t="shared" si="10"/>
        <v>髙下　彩乃</v>
      </c>
      <c r="BH26" s="155"/>
      <c r="BI26" s="155" t="str">
        <f t="shared" si="11"/>
        <v>常世田帆乃花</v>
      </c>
      <c r="BJ26" s="155"/>
      <c r="BK26">
        <f t="shared" si="4"/>
        <v>2</v>
      </c>
      <c r="BM26" s="155" t="str">
        <f t="shared" si="12"/>
        <v/>
      </c>
      <c r="BN26" s="155" t="e">
        <f>VLOOKUP(BM26,'マスター (4)'!D:E,2,FALSE)</f>
        <v>#N/A</v>
      </c>
      <c r="BO26">
        <f>IF(BM26="",0,_xlfn.XLOOKUP(BM26,'マスター (4)'!$D$3:$D$168,'マスター (4)'!$B$3:$B$168,"",0,1))</f>
        <v>0</v>
      </c>
      <c r="BQ26" s="155" t="str">
        <v/>
      </c>
      <c r="BR26" s="155" t="e">
        <v>#N/A</v>
      </c>
      <c r="BS26" s="155">
        <v>0</v>
      </c>
    </row>
    <row r="27" spans="1:71">
      <c r="A27" s="417">
        <f>VLOOKUP(C27,'マスター (4)'!$K:$M,2,FALSE)</f>
        <v>4</v>
      </c>
      <c r="B27" s="417" t="str">
        <f>VLOOKUP(C27,'マスター (4)'!$K:$M,3,FALSE)</f>
        <v>茨城</v>
      </c>
      <c r="C27" s="420" t="s">
        <v>347</v>
      </c>
      <c r="D27" s="153">
        <v>42</v>
      </c>
      <c r="E27" s="155" t="str">
        <f>VLOOKUP(D27,'マスター (4)'!$B$3:$E$200,3,FALSE)</f>
        <v>藤田　望心</v>
      </c>
      <c r="F27" s="155" t="str">
        <f>VLOOKUP(D27,'マスター (4)'!$B$3:$E$200,2,FALSE)</f>
        <v>副将</v>
      </c>
      <c r="G27" s="155" t="str">
        <f t="shared" si="5"/>
        <v>o</v>
      </c>
      <c r="H27" s="155" t="str">
        <f>IF(D27&lt;A27*10,"エラー",IF(D27&gt;A27*10+9,"エラー","o"))</f>
        <v>o</v>
      </c>
      <c r="R27" s="143"/>
      <c r="S27" s="417">
        <f>VLOOKUP(U27,'マスター (4)'!$K:$M,2,FALSE)</f>
        <v>20</v>
      </c>
      <c r="T27" s="417" t="str">
        <f>VLOOKUP(U27,'マスター (4)'!$K:$M,3,FALSE)</f>
        <v>京都</v>
      </c>
      <c r="U27" s="420" t="s">
        <v>163</v>
      </c>
      <c r="V27" s="153">
        <v>203</v>
      </c>
      <c r="W27" s="155" t="str">
        <f>VLOOKUP(V27,'マスター (4)'!$B$3:$E$200,3,FALSE)</f>
        <v>板倉みかん</v>
      </c>
      <c r="X27" s="155" t="str">
        <f>VLOOKUP(V27,'マスター (4)'!$B$3:$E$200,2,FALSE)</f>
        <v>三将</v>
      </c>
      <c r="Y27" s="155" t="str">
        <f t="shared" si="7"/>
        <v>o</v>
      </c>
      <c r="Z27" s="155" t="str">
        <f>IF(V27&lt;S27*10,"エラー",IF(V27&gt;S27*10+9,"エラー","o"))</f>
        <v>o</v>
      </c>
      <c r="AJ27" s="146"/>
      <c r="AK27" s="417">
        <f>VLOOKUP(AM27,'マスター (4)'!$K:$M,2,FALSE)</f>
        <v>13</v>
      </c>
      <c r="AL27" s="417" t="str">
        <f>VLOOKUP(AM27,'マスター (4)'!$K:$M,3,FALSE)</f>
        <v>富山</v>
      </c>
      <c r="AM27" s="420" t="s">
        <v>164</v>
      </c>
      <c r="AN27" s="153">
        <v>0</v>
      </c>
      <c r="AO27" s="155" t="str">
        <f>VLOOKUP(AN27,'マスター (4)'!$B$3:$E$200,3,FALSE)</f>
        <v>-</v>
      </c>
      <c r="AP27" s="155" t="str">
        <f>VLOOKUP(AN27,'マスター (4)'!$B$3:$E$200,2,FALSE)</f>
        <v>-</v>
      </c>
      <c r="AQ27" s="155" t="str">
        <f>IF(COUNTIF($AN:$AN,AN27)&gt;1,"重複","o")</f>
        <v>o</v>
      </c>
      <c r="AR27" s="155" t="str">
        <f>IF(AN27&lt;AK27*10,"エラー",IF(AN27&gt;AK27*10+9,"エラー","o"))</f>
        <v>エラー</v>
      </c>
      <c r="BB27" s="149"/>
      <c r="BD27" s="188" t="e">
        <f>VLOOKUP(BE27,'マスター (4)'!D:E,2,FALSE)</f>
        <v>#N/A</v>
      </c>
      <c r="BE27" s="259"/>
      <c r="BF27" s="260"/>
      <c r="BG27" s="260"/>
      <c r="BH27" s="260"/>
      <c r="BI27" s="260"/>
      <c r="BJ27" s="260"/>
      <c r="BK27">
        <f t="shared" si="4"/>
        <v>0</v>
      </c>
      <c r="BM27" s="155" t="str">
        <f t="shared" si="12"/>
        <v/>
      </c>
      <c r="BN27" s="155" t="e">
        <f>VLOOKUP(BM27,'マスター (4)'!D:E,2,FALSE)</f>
        <v>#N/A</v>
      </c>
      <c r="BO27">
        <f>IF(BM27="",0,_xlfn.XLOOKUP(BM27,'マスター (4)'!$D$3:$D$168,'マスター (4)'!$B$3:$B$168,"",0,1))</f>
        <v>0</v>
      </c>
      <c r="BQ27" s="155" t="str">
        <v/>
      </c>
      <c r="BR27" s="155" t="e">
        <v>#N/A</v>
      </c>
      <c r="BS27" s="155">
        <v>0</v>
      </c>
    </row>
    <row r="28" spans="1:71">
      <c r="A28" s="417"/>
      <c r="B28" s="417"/>
      <c r="C28" s="420"/>
      <c r="D28" s="153">
        <v>43</v>
      </c>
      <c r="E28" s="155" t="str">
        <f>VLOOKUP(D28,'マスター (4)'!$B$3:$E$200,3,FALSE)</f>
        <v>松本　結衣</v>
      </c>
      <c r="F28" s="155" t="str">
        <f>VLOOKUP(D28,'マスター (4)'!$B$3:$E$200,2,FALSE)</f>
        <v>三将</v>
      </c>
      <c r="G28" s="155" t="str">
        <f t="shared" si="5"/>
        <v>o</v>
      </c>
      <c r="H28" s="155" t="str">
        <f>IF(D28&lt;A27*10,"エラー",IF(D28&gt;A27*10+9,"エラー","o"))</f>
        <v>o</v>
      </c>
      <c r="R28" s="143"/>
      <c r="S28" s="417"/>
      <c r="T28" s="417"/>
      <c r="U28" s="420"/>
      <c r="V28" s="153">
        <v>205</v>
      </c>
      <c r="W28" s="155" t="str">
        <f>VLOOKUP(V28,'マスター (4)'!$B$3:$E$200,3,FALSE)</f>
        <v>所　　涼乃</v>
      </c>
      <c r="X28" s="155" t="str">
        <f>VLOOKUP(V28,'マスター (4)'!$B$3:$E$200,2,FALSE)</f>
        <v>五将</v>
      </c>
      <c r="Y28" s="155" t="str">
        <f t="shared" si="7"/>
        <v>o</v>
      </c>
      <c r="Z28" s="155" t="str">
        <f>IF(V28&lt;S27*10,"エラー",IF(V28&gt;S27*10+9,"エラー","o"))</f>
        <v>o</v>
      </c>
      <c r="AJ28" s="146"/>
      <c r="AK28" s="417"/>
      <c r="AL28" s="417"/>
      <c r="AM28" s="420"/>
      <c r="AN28" s="153">
        <v>131</v>
      </c>
      <c r="AO28" s="155" t="str">
        <f>VLOOKUP(AN28,'マスター (4)'!$B$3:$E$200,3,FALSE)</f>
        <v>櫻井　千尋</v>
      </c>
      <c r="AP28" s="155" t="str">
        <f>VLOOKUP(AN28,'マスター (4)'!$B$3:$E$200,2,FALSE)</f>
        <v>主将</v>
      </c>
      <c r="AQ28" s="155" t="str">
        <f t="shared" si="2"/>
        <v>o</v>
      </c>
      <c r="AR28" s="155" t="str">
        <f>IF(AN28&lt;AK27*10,"エラー",IF(AN28&gt;AK27*10+9,"エラー","o"))</f>
        <v>o</v>
      </c>
      <c r="BB28" s="149"/>
      <c r="BD28" s="188" t="e">
        <f>VLOOKUP(BE28,'マスター (4)'!D:E,2,FALSE)</f>
        <v>#N/A</v>
      </c>
      <c r="BE28" s="259"/>
      <c r="BF28" s="260"/>
      <c r="BG28" s="260"/>
      <c r="BH28" s="260"/>
      <c r="BI28" s="260"/>
      <c r="BJ28" s="260"/>
      <c r="BK28">
        <f t="shared" si="4"/>
        <v>0</v>
      </c>
      <c r="BM28" s="155" t="str">
        <f t="shared" si="12"/>
        <v/>
      </c>
      <c r="BN28" s="155" t="e">
        <f>VLOOKUP(BM28,'マスター (4)'!D:E,2,FALSE)</f>
        <v>#N/A</v>
      </c>
      <c r="BO28">
        <f>IF(BM28="",0,_xlfn.XLOOKUP(BM28,'マスター (4)'!$D$3:$D$168,'マスター (4)'!$B$3:$B$168,"",0,1))</f>
        <v>0</v>
      </c>
      <c r="BQ28" s="155" t="str">
        <v/>
      </c>
      <c r="BR28" s="155" t="e">
        <v>#N/A</v>
      </c>
      <c r="BS28" s="155">
        <v>0</v>
      </c>
    </row>
    <row r="29" spans="1:71">
      <c r="A29" s="417"/>
      <c r="B29" s="417"/>
      <c r="C29" s="420"/>
      <c r="D29" s="153">
        <v>41</v>
      </c>
      <c r="E29" s="155" t="str">
        <f>VLOOKUP(D29,'マスター (4)'!$B$3:$E$200,3,FALSE)</f>
        <v>甲　希乃花</v>
      </c>
      <c r="F29" s="155" t="str">
        <f>VLOOKUP(D29,'マスター (4)'!$B$3:$E$200,2,FALSE)</f>
        <v>主将</v>
      </c>
      <c r="G29" s="155" t="str">
        <f t="shared" si="5"/>
        <v>o</v>
      </c>
      <c r="H29" s="155" t="str">
        <f>IF(D29&lt;A27*10,"エラー",IF(D29&gt;A27*10+9,"エラー","o"))</f>
        <v>o</v>
      </c>
      <c r="R29" s="143"/>
      <c r="S29" s="417"/>
      <c r="T29" s="417"/>
      <c r="U29" s="420"/>
      <c r="V29" s="153">
        <v>202</v>
      </c>
      <c r="W29" s="155" t="str">
        <f>VLOOKUP(V29,'マスター (4)'!$B$3:$E$200,3,FALSE)</f>
        <v>武田　杏華</v>
      </c>
      <c r="X29" s="155" t="str">
        <f>VLOOKUP(V29,'マスター (4)'!$B$3:$E$200,2,FALSE)</f>
        <v>副将</v>
      </c>
      <c r="Y29" s="155" t="str">
        <f t="shared" si="7"/>
        <v>o</v>
      </c>
      <c r="Z29" s="155" t="str">
        <f>IF(V29&lt;S27*10,"エラー",IF(V29&gt;S27*10+9,"エラー","o"))</f>
        <v>o</v>
      </c>
      <c r="AJ29" s="146"/>
      <c r="AK29" s="417"/>
      <c r="AL29" s="417"/>
      <c r="AM29" s="420"/>
      <c r="AN29" s="153">
        <v>134</v>
      </c>
      <c r="AO29" s="155" t="str">
        <f>VLOOKUP(AN29,'マスター (4)'!$B$3:$E$200,3,FALSE)</f>
        <v>駒崎　初音</v>
      </c>
      <c r="AP29" s="155" t="str">
        <f>VLOOKUP(AN29,'マスター (4)'!$B$3:$E$200,2,FALSE)</f>
        <v>四将</v>
      </c>
      <c r="AQ29" s="155" t="str">
        <f t="shared" si="2"/>
        <v>o</v>
      </c>
      <c r="AR29" s="155" t="str">
        <f>IF(AN29&lt;AK27*10,"エラー",IF(AN29&gt;AK27*10+9,"エラー","o"))</f>
        <v>o</v>
      </c>
      <c r="BB29" s="149"/>
      <c r="BD29" s="188" t="e">
        <f>VLOOKUP(BE29,'マスター (4)'!D:E,2,FALSE)</f>
        <v>#N/A</v>
      </c>
      <c r="BE29" s="259"/>
      <c r="BF29" s="260"/>
      <c r="BG29" s="260"/>
      <c r="BH29" s="260"/>
      <c r="BI29" s="260"/>
      <c r="BJ29" s="260"/>
      <c r="BK29">
        <f t="shared" si="4"/>
        <v>0</v>
      </c>
      <c r="BM29" s="155" t="str">
        <f t="shared" si="12"/>
        <v/>
      </c>
      <c r="BN29" s="155" t="e">
        <f>VLOOKUP(BM29,'マスター (4)'!D:E,2,FALSE)</f>
        <v>#N/A</v>
      </c>
      <c r="BO29">
        <f>IF(BM29="",0,_xlfn.XLOOKUP(BM29,'マスター (4)'!$D$3:$D$168,'マスター (4)'!$B$3:$B$168,"",0,1))</f>
        <v>0</v>
      </c>
      <c r="BQ29" s="155" t="str">
        <v/>
      </c>
      <c r="BR29" s="155" t="e">
        <v>#N/A</v>
      </c>
      <c r="BS29" s="155">
        <v>0</v>
      </c>
    </row>
    <row r="30" spans="1:71">
      <c r="A30" s="417"/>
      <c r="B30" s="417"/>
      <c r="C30" s="420"/>
      <c r="D30" s="153">
        <v>46</v>
      </c>
      <c r="E30" s="155" t="str">
        <f>VLOOKUP(D30,'マスター (4)'!$B$3:$E$200,3,FALSE)</f>
        <v>石川怜唯奈</v>
      </c>
      <c r="F30" s="155" t="str">
        <f>VLOOKUP(D30,'マスター (4)'!$B$3:$E$200,2,FALSE)</f>
        <v>六将</v>
      </c>
      <c r="G30" s="155" t="str">
        <f t="shared" si="5"/>
        <v>o</v>
      </c>
      <c r="H30" s="155" t="str">
        <f>IF(D30&lt;A27*10,"エラー",IF(D30&gt;A27*10+9,"エラー","o"))</f>
        <v>o</v>
      </c>
      <c r="R30" s="143"/>
      <c r="S30" s="417"/>
      <c r="T30" s="417"/>
      <c r="U30" s="420"/>
      <c r="V30" s="153">
        <v>204</v>
      </c>
      <c r="W30" s="155" t="str">
        <f>VLOOKUP(V30,'マスター (4)'!$B$3:$E$200,3,FALSE)</f>
        <v>板倉みのん</v>
      </c>
      <c r="X30" s="155" t="str">
        <f>VLOOKUP(V30,'マスター (4)'!$B$3:$E$200,2,FALSE)</f>
        <v>四将</v>
      </c>
      <c r="Y30" s="155" t="str">
        <f t="shared" si="7"/>
        <v>o</v>
      </c>
      <c r="Z30" s="155" t="str">
        <f>IF(V30&lt;S27*10,"エラー",IF(V30&gt;S27*10+9,"エラー","o"))</f>
        <v>o</v>
      </c>
      <c r="AJ30" s="146"/>
      <c r="AK30" s="417"/>
      <c r="AL30" s="417"/>
      <c r="AM30" s="420"/>
      <c r="AN30" s="153">
        <v>132</v>
      </c>
      <c r="AO30" s="155" t="str">
        <f>VLOOKUP(AN30,'マスター (4)'!$B$3:$E$200,3,FALSE)</f>
        <v>内澤　明鳥</v>
      </c>
      <c r="AP30" s="155" t="str">
        <f>VLOOKUP(AN30,'マスター (4)'!$B$3:$E$200,2,FALSE)</f>
        <v>副将</v>
      </c>
      <c r="AQ30" s="155" t="str">
        <f t="shared" si="2"/>
        <v>o</v>
      </c>
      <c r="AR30" s="155" t="str">
        <f>IF(AN30&lt;AK27*10,"エラー",IF(AN30&gt;AK27*10+9,"エラー","o"))</f>
        <v>o</v>
      </c>
      <c r="BB30" s="149"/>
      <c r="BD30" s="188" t="e">
        <f>VLOOKUP(BE30,'マスター (4)'!D:E,2,FALSE)</f>
        <v>#N/A</v>
      </c>
      <c r="BE30" s="259"/>
      <c r="BF30" s="260"/>
      <c r="BG30" s="260"/>
      <c r="BH30" s="260"/>
      <c r="BI30" s="260"/>
      <c r="BJ30" s="260"/>
      <c r="BK30">
        <f t="shared" si="4"/>
        <v>0</v>
      </c>
      <c r="BM30" s="155" t="str">
        <f t="shared" si="12"/>
        <v/>
      </c>
      <c r="BN30" s="155" t="e">
        <f>VLOOKUP(BM30,'マスター (4)'!D:E,2,FALSE)</f>
        <v>#N/A</v>
      </c>
      <c r="BO30">
        <f>IF(BM30="",0,_xlfn.XLOOKUP(BM30,'マスター (4)'!$D$3:$D$168,'マスター (4)'!$B$3:$B$168,"",0,1))</f>
        <v>0</v>
      </c>
      <c r="BQ30" s="155" t="str">
        <v/>
      </c>
      <c r="BR30" s="155" t="e">
        <v>#N/A</v>
      </c>
      <c r="BS30" s="155">
        <v>0</v>
      </c>
    </row>
    <row r="31" spans="1:71" ht="19" thickBot="1">
      <c r="A31" s="417"/>
      <c r="B31" s="417"/>
      <c r="C31" s="421"/>
      <c r="D31" s="153">
        <v>45</v>
      </c>
      <c r="E31" s="155" t="str">
        <f>VLOOKUP(D31,'マスター (4)'!$B$3:$E$200,3,FALSE)</f>
        <v>山内　愛莉</v>
      </c>
      <c r="F31" s="155" t="str">
        <f>VLOOKUP(D31,'マスター (4)'!$B$3:$E$200,2,FALSE)</f>
        <v>五将</v>
      </c>
      <c r="G31" s="155" t="str">
        <f t="shared" si="5"/>
        <v>o</v>
      </c>
      <c r="H31" s="155" t="str">
        <f>IF(D31&lt;A27*10,"エラー",IF(D31&gt;A27*10+9,"エラー","o"))</f>
        <v>o</v>
      </c>
      <c r="K31" t="str">
        <f>B32</f>
        <v>京都</v>
      </c>
      <c r="O31" t="str">
        <f>B37</f>
        <v>富山</v>
      </c>
      <c r="R31" s="143"/>
      <c r="S31" s="417"/>
      <c r="T31" s="417"/>
      <c r="U31" s="421"/>
      <c r="V31" s="153">
        <v>201</v>
      </c>
      <c r="W31" s="155" t="str">
        <f>VLOOKUP(V31,'マスター (4)'!$B$3:$E$200,3,FALSE)</f>
        <v>坂井　理央</v>
      </c>
      <c r="X31" s="155" t="str">
        <f>VLOOKUP(V31,'マスター (4)'!$B$3:$E$200,2,FALSE)</f>
        <v>主将</v>
      </c>
      <c r="Y31" s="155" t="str">
        <f t="shared" si="7"/>
        <v>o</v>
      </c>
      <c r="Z31" s="155" t="str">
        <f>IF(V31&lt;S27*10,"エラー",IF(V31&gt;S27*10+9,"エラー","o"))</f>
        <v>o</v>
      </c>
      <c r="AC31" t="str">
        <f>T32</f>
        <v>茨城</v>
      </c>
      <c r="AG31" t="str">
        <f>T37</f>
        <v>富山</v>
      </c>
      <c r="AJ31" s="146"/>
      <c r="AK31" s="417"/>
      <c r="AL31" s="417"/>
      <c r="AM31" s="421"/>
      <c r="AN31" s="153">
        <v>133</v>
      </c>
      <c r="AO31" s="155" t="str">
        <f>VLOOKUP(AN31,'マスター (4)'!$B$3:$E$200,3,FALSE)</f>
        <v>下坂都和子</v>
      </c>
      <c r="AP31" s="155" t="str">
        <f>VLOOKUP(AN31,'マスター (4)'!$B$3:$E$200,2,FALSE)</f>
        <v>三将</v>
      </c>
      <c r="AQ31" s="155" t="str">
        <f t="shared" si="2"/>
        <v>o</v>
      </c>
      <c r="AR31" s="155" t="str">
        <f>IF(AN31&lt;AK27*10,"エラー",IF(AN31&gt;AK27*10+9,"エラー","o"))</f>
        <v>o</v>
      </c>
      <c r="AU31" t="str">
        <f>AL32</f>
        <v>茨城</v>
      </c>
      <c r="AY31" t="str">
        <f>AL37</f>
        <v>京都</v>
      </c>
      <c r="BB31" s="149"/>
      <c r="BD31" s="188" t="e">
        <f>VLOOKUP(BE31,'マスター (4)'!D:E,2,FALSE)</f>
        <v>#N/A</v>
      </c>
      <c r="BE31" s="259"/>
      <c r="BF31" s="260"/>
      <c r="BG31" s="260"/>
      <c r="BH31" s="260"/>
      <c r="BI31" s="260"/>
      <c r="BJ31" s="260"/>
      <c r="BK31">
        <f t="shared" si="4"/>
        <v>0</v>
      </c>
      <c r="BM31" s="155" t="str">
        <f t="shared" si="12"/>
        <v/>
      </c>
      <c r="BN31" s="155" t="e">
        <f>VLOOKUP(BM31,'マスター (4)'!D:E,2,FALSE)</f>
        <v>#N/A</v>
      </c>
      <c r="BO31">
        <f>IF(BM31="",0,_xlfn.XLOOKUP(BM31,'マスター (4)'!$D$3:$D$168,'マスター (4)'!$B$3:$B$168,"",0,1))</f>
        <v>0</v>
      </c>
      <c r="BQ31" s="155" t="str">
        <v/>
      </c>
      <c r="BR31" s="155" t="e">
        <v>#N/A</v>
      </c>
      <c r="BS31" s="155">
        <v>0</v>
      </c>
    </row>
    <row r="32" spans="1:71">
      <c r="A32" s="417">
        <f>VLOOKUP(C32,'マスター (4)'!$K:$M,2,FALSE)</f>
        <v>20</v>
      </c>
      <c r="B32" s="417" t="str">
        <f>VLOOKUP(C32,'マスター (4)'!$K:$M,3,FALSE)</f>
        <v>京都</v>
      </c>
      <c r="C32" s="422" t="s">
        <v>163</v>
      </c>
      <c r="D32" s="153">
        <v>207</v>
      </c>
      <c r="E32" s="157" t="str">
        <f>VLOOKUP(D32,'マスター (4)'!$B$3:$E$200,3,FALSE)</f>
        <v>岩城　梨花</v>
      </c>
      <c r="F32" s="157" t="str">
        <f>VLOOKUP(D32,'マスター (4)'!$B$3:$E$200,2,FALSE)</f>
        <v>七将</v>
      </c>
      <c r="G32" s="155" t="str">
        <f t="shared" si="5"/>
        <v>o</v>
      </c>
      <c r="H32" s="155" t="str">
        <f>IF(D32&lt;A32*10,"エラー",IF(D32&gt;A32*10+9,"エラー","o"))</f>
        <v>o</v>
      </c>
      <c r="K32" s="155" t="str">
        <f>F32</f>
        <v>七将</v>
      </c>
      <c r="L32" s="155" t="str">
        <f>E32</f>
        <v>岩城　梨花</v>
      </c>
      <c r="M32" s="120">
        <v>14</v>
      </c>
      <c r="N32" s="120"/>
      <c r="O32" s="155" t="str">
        <f t="shared" ref="O32:P36" si="26">E37</f>
        <v>下坂都和子</v>
      </c>
      <c r="P32" s="155" t="str">
        <f t="shared" si="26"/>
        <v>三将</v>
      </c>
      <c r="R32" s="143"/>
      <c r="S32" s="417">
        <f>VLOOKUP(U32,'マスター (4)'!$K:$M,2,FALSE)</f>
        <v>4</v>
      </c>
      <c r="T32" s="417" t="str">
        <f>VLOOKUP(U32,'マスター (4)'!$K:$M,3,FALSE)</f>
        <v>茨城</v>
      </c>
      <c r="U32" s="422" t="s">
        <v>347</v>
      </c>
      <c r="V32" s="153">
        <v>42</v>
      </c>
      <c r="W32" s="157" t="str">
        <f>VLOOKUP(V32,'マスター (4)'!$B$3:$E$200,3,FALSE)</f>
        <v>藤田　望心</v>
      </c>
      <c r="X32" s="157" t="str">
        <f>VLOOKUP(V32,'マスター (4)'!$B$3:$E$200,2,FALSE)</f>
        <v>副将</v>
      </c>
      <c r="Y32" s="155" t="str">
        <f t="shared" si="7"/>
        <v>o</v>
      </c>
      <c r="Z32" s="155" t="str">
        <f>IF(V32&lt;S32*10,"エラー",IF(V32&gt;S32*10+9,"エラー","o"))</f>
        <v>o</v>
      </c>
      <c r="AC32" s="155" t="str">
        <f>X32</f>
        <v>副将</v>
      </c>
      <c r="AD32" s="155" t="str">
        <f>W32</f>
        <v>藤田　望心</v>
      </c>
      <c r="AE32" s="120">
        <v>50</v>
      </c>
      <c r="AF32" s="120"/>
      <c r="AG32" s="155" t="str">
        <f t="shared" ref="AG32:AH36" si="27">W37</f>
        <v>-</v>
      </c>
      <c r="AH32" s="155" t="str">
        <f t="shared" si="27"/>
        <v>-</v>
      </c>
      <c r="AJ32" s="146"/>
      <c r="AK32" s="417">
        <f>VLOOKUP(AM32,'マスター (4)'!$K:$M,2,FALSE)</f>
        <v>4</v>
      </c>
      <c r="AL32" s="417" t="str">
        <f>VLOOKUP(AM32,'マスター (4)'!$K:$M,3,FALSE)</f>
        <v>茨城</v>
      </c>
      <c r="AM32" s="422" t="s">
        <v>347</v>
      </c>
      <c r="AN32" s="153">
        <v>42</v>
      </c>
      <c r="AO32" s="157" t="str">
        <f>VLOOKUP(AN32,'マスター (4)'!$B$3:$E$200,3,FALSE)</f>
        <v>藤田　望心</v>
      </c>
      <c r="AP32" s="157" t="str">
        <f>VLOOKUP(AN32,'マスター (4)'!$B$3:$E$200,2,FALSE)</f>
        <v>副将</v>
      </c>
      <c r="AQ32" s="155" t="str">
        <f t="shared" si="2"/>
        <v>o</v>
      </c>
      <c r="AR32" s="155" t="str">
        <f>IF(AN32&lt;AK32*10,"エラー",IF(AN32&gt;AK32*10+9,"エラー","o"))</f>
        <v>o</v>
      </c>
      <c r="AU32" s="155" t="str">
        <f>AP32</f>
        <v>副将</v>
      </c>
      <c r="AV32" s="155" t="str">
        <f>AO32</f>
        <v>藤田　望心</v>
      </c>
      <c r="AW32" s="120"/>
      <c r="AX32" s="120">
        <v>11</v>
      </c>
      <c r="AY32" s="155" t="str">
        <f t="shared" ref="AY32:AZ36" si="28">AO37</f>
        <v>武田　杏華</v>
      </c>
      <c r="AZ32" s="155" t="str">
        <f t="shared" si="28"/>
        <v>副将</v>
      </c>
      <c r="BB32" s="149"/>
      <c r="BD32" s="188" t="str">
        <f>VLOOKUP(BE32,'マスター (4)'!D:E,2,FALSE)</f>
        <v>京都</v>
      </c>
      <c r="BE32" s="168" t="str">
        <f t="shared" si="13"/>
        <v>岩城　梨花</v>
      </c>
      <c r="BF32" s="155"/>
      <c r="BG32" s="155" t="str">
        <f t="shared" si="10"/>
        <v>藤田　望心</v>
      </c>
      <c r="BH32" s="155"/>
      <c r="BI32" s="155" t="str">
        <f t="shared" si="11"/>
        <v>武田　杏華</v>
      </c>
      <c r="BJ32" s="155"/>
      <c r="BK32">
        <f t="shared" si="4"/>
        <v>1</v>
      </c>
      <c r="BM32" s="155" t="str">
        <f t="shared" si="12"/>
        <v/>
      </c>
      <c r="BN32" s="155" t="e">
        <f>VLOOKUP(BM32,'マスター (4)'!D:E,2,FALSE)</f>
        <v>#N/A</v>
      </c>
      <c r="BO32">
        <f>IF(BM32="",0,_xlfn.XLOOKUP(BM32,'マスター (4)'!$D$3:$D$168,'マスター (4)'!$B$3:$B$168,"",0,1))</f>
        <v>0</v>
      </c>
      <c r="BQ32" s="155" t="str">
        <v/>
      </c>
      <c r="BR32" s="155" t="e">
        <v>#N/A</v>
      </c>
      <c r="BS32" s="155">
        <v>0</v>
      </c>
    </row>
    <row r="33" spans="1:71">
      <c r="A33" s="417"/>
      <c r="B33" s="417"/>
      <c r="C33" s="423"/>
      <c r="D33" s="153">
        <v>201</v>
      </c>
      <c r="E33" s="157" t="str">
        <f>VLOOKUP(D33,'マスター (4)'!$B$3:$E$200,3,FALSE)</f>
        <v>坂井　理央</v>
      </c>
      <c r="F33" s="157" t="str">
        <f>VLOOKUP(D33,'マスター (4)'!$B$3:$E$200,2,FALSE)</f>
        <v>主将</v>
      </c>
      <c r="G33" s="155" t="str">
        <f t="shared" si="5"/>
        <v>o</v>
      </c>
      <c r="H33" s="155" t="str">
        <f>IF(D33&lt;A32*10,"エラー",IF(D33&gt;A32*10+9,"エラー","o"))</f>
        <v>o</v>
      </c>
      <c r="K33" s="155" t="str">
        <f t="shared" ref="K33:K36" si="29">F33</f>
        <v>主将</v>
      </c>
      <c r="L33" s="155" t="str">
        <f>E33</f>
        <v>坂井　理央</v>
      </c>
      <c r="M33" s="120">
        <v>13</v>
      </c>
      <c r="N33" s="120"/>
      <c r="O33" s="155" t="str">
        <f t="shared" si="26"/>
        <v>駒崎　初音</v>
      </c>
      <c r="P33" s="155" t="str">
        <f t="shared" si="26"/>
        <v>四将</v>
      </c>
      <c r="R33" s="143"/>
      <c r="S33" s="417"/>
      <c r="T33" s="417"/>
      <c r="U33" s="423"/>
      <c r="V33" s="153">
        <v>44</v>
      </c>
      <c r="W33" s="157" t="str">
        <f>VLOOKUP(V33,'マスター (4)'!$B$3:$E$200,3,FALSE)</f>
        <v>井川　昇悟</v>
      </c>
      <c r="X33" s="157" t="str">
        <f>VLOOKUP(V33,'マスター (4)'!$B$3:$E$200,2,FALSE)</f>
        <v>四将</v>
      </c>
      <c r="Y33" s="155" t="str">
        <f t="shared" si="7"/>
        <v>o</v>
      </c>
      <c r="Z33" s="155" t="str">
        <f>IF(V33&lt;S32*10,"エラー",IF(V33&gt;S32*10+9,"エラー","o"))</f>
        <v>o</v>
      </c>
      <c r="AC33" s="155" t="str">
        <f t="shared" ref="AC33:AC36" si="30">X33</f>
        <v>四将</v>
      </c>
      <c r="AD33" s="155" t="str">
        <f>W33</f>
        <v>井川　昇悟</v>
      </c>
      <c r="AE33" s="120">
        <v>2</v>
      </c>
      <c r="AF33" s="120"/>
      <c r="AG33" s="155" t="str">
        <f t="shared" si="27"/>
        <v>駒崎　初音</v>
      </c>
      <c r="AH33" s="155" t="str">
        <f t="shared" si="27"/>
        <v>四将</v>
      </c>
      <c r="AJ33" s="146"/>
      <c r="AK33" s="417"/>
      <c r="AL33" s="417"/>
      <c r="AM33" s="423"/>
      <c r="AN33" s="153">
        <v>44</v>
      </c>
      <c r="AO33" s="157" t="str">
        <f>VLOOKUP(AN33,'マスター (4)'!$B$3:$E$200,3,FALSE)</f>
        <v>井川　昇悟</v>
      </c>
      <c r="AP33" s="157" t="str">
        <f>VLOOKUP(AN33,'マスター (4)'!$B$3:$E$200,2,FALSE)</f>
        <v>四将</v>
      </c>
      <c r="AQ33" s="155" t="str">
        <f t="shared" si="2"/>
        <v>o</v>
      </c>
      <c r="AR33" s="155" t="str">
        <f>IF(AN33&lt;AK32*10,"エラー",IF(AN33&gt;AK32*10+9,"エラー","o"))</f>
        <v>o</v>
      </c>
      <c r="AU33" s="155" t="str">
        <f t="shared" ref="AU33:AU36" si="31">AP33</f>
        <v>四将</v>
      </c>
      <c r="AV33" s="155" t="str">
        <f>AO33</f>
        <v>井川　昇悟</v>
      </c>
      <c r="AW33" s="120"/>
      <c r="AX33" s="120">
        <v>18</v>
      </c>
      <c r="AY33" s="155" t="str">
        <f t="shared" si="28"/>
        <v>坂本明日香</v>
      </c>
      <c r="AZ33" s="155" t="str">
        <f t="shared" si="28"/>
        <v>六将</v>
      </c>
      <c r="BB33" s="149"/>
      <c r="BD33" s="188" t="str">
        <f>VLOOKUP(BE33,'マスター (4)'!D:E,2,FALSE)</f>
        <v>京都</v>
      </c>
      <c r="BE33" s="168" t="str">
        <f t="shared" si="13"/>
        <v>坂井　理央</v>
      </c>
      <c r="BF33" s="155"/>
      <c r="BG33" s="155" t="str">
        <f t="shared" si="10"/>
        <v>井川　昇悟</v>
      </c>
      <c r="BH33" s="155"/>
      <c r="BI33" s="155" t="str">
        <f t="shared" si="11"/>
        <v>坂本明日香</v>
      </c>
      <c r="BJ33" s="155"/>
      <c r="BK33">
        <f t="shared" si="4"/>
        <v>2</v>
      </c>
      <c r="BM33" s="155" t="str">
        <f t="shared" si="12"/>
        <v/>
      </c>
      <c r="BN33" s="155" t="e">
        <f>VLOOKUP(BM33,'マスター (4)'!D:E,2,FALSE)</f>
        <v>#N/A</v>
      </c>
      <c r="BO33">
        <f>IF(BM33="",0,_xlfn.XLOOKUP(BM33,'マスター (4)'!$D$3:$D$168,'マスター (4)'!$B$3:$B$168,"",0,1))</f>
        <v>0</v>
      </c>
      <c r="BQ33" s="155" t="str">
        <v/>
      </c>
      <c r="BR33" s="155" t="e">
        <v>#N/A</v>
      </c>
      <c r="BS33" s="155">
        <v>0</v>
      </c>
    </row>
    <row r="34" spans="1:71">
      <c r="A34" s="417"/>
      <c r="B34" s="417"/>
      <c r="C34" s="423"/>
      <c r="D34" s="153">
        <v>204</v>
      </c>
      <c r="E34" s="157" t="str">
        <f>VLOOKUP(D34,'マスター (4)'!$B$3:$E$200,3,FALSE)</f>
        <v>板倉みのん</v>
      </c>
      <c r="F34" s="157" t="str">
        <f>VLOOKUP(D34,'マスター (4)'!$B$3:$E$200,2,FALSE)</f>
        <v>四将</v>
      </c>
      <c r="G34" s="155" t="str">
        <f t="shared" si="5"/>
        <v>o</v>
      </c>
      <c r="H34" s="155" t="str">
        <f>IF(D34&lt;A32*10,"エラー",IF(D34&gt;A32*10+9,"エラー","o"))</f>
        <v>o</v>
      </c>
      <c r="K34" s="155" t="str">
        <f t="shared" si="29"/>
        <v>四将</v>
      </c>
      <c r="L34" s="155" t="str">
        <f>E34</f>
        <v>板倉みのん</v>
      </c>
      <c r="M34" s="120">
        <v>8</v>
      </c>
      <c r="N34" s="120"/>
      <c r="O34" s="155" t="str">
        <f t="shared" si="26"/>
        <v>内澤　明鳥</v>
      </c>
      <c r="P34" s="155" t="str">
        <f t="shared" si="26"/>
        <v>副将</v>
      </c>
      <c r="R34" s="143"/>
      <c r="S34" s="417"/>
      <c r="T34" s="417"/>
      <c r="U34" s="423"/>
      <c r="V34" s="153">
        <v>41</v>
      </c>
      <c r="W34" s="157" t="str">
        <f>VLOOKUP(V34,'マスター (4)'!$B$3:$E$200,3,FALSE)</f>
        <v>甲　希乃花</v>
      </c>
      <c r="X34" s="157" t="str">
        <f>VLOOKUP(V34,'マスター (4)'!$B$3:$E$200,2,FALSE)</f>
        <v>主将</v>
      </c>
      <c r="Y34" s="155" t="str">
        <f t="shared" si="7"/>
        <v>o</v>
      </c>
      <c r="Z34" s="155" t="str">
        <f>IF(V34&lt;S32*10,"エラー",IF(V34&gt;S32*10+9,"エラー","o"))</f>
        <v>o</v>
      </c>
      <c r="AC34" s="155" t="str">
        <f t="shared" si="30"/>
        <v>主将</v>
      </c>
      <c r="AD34" s="155" t="str">
        <f>W34</f>
        <v>甲　希乃花</v>
      </c>
      <c r="AE34" s="120"/>
      <c r="AF34" s="120">
        <v>14</v>
      </c>
      <c r="AG34" s="155" t="str">
        <f t="shared" si="27"/>
        <v>櫻井　千尋</v>
      </c>
      <c r="AH34" s="155" t="str">
        <f t="shared" si="27"/>
        <v>主将</v>
      </c>
      <c r="AJ34" s="146"/>
      <c r="AK34" s="417"/>
      <c r="AL34" s="417"/>
      <c r="AM34" s="423"/>
      <c r="AN34" s="153">
        <v>41</v>
      </c>
      <c r="AO34" s="157" t="str">
        <f>VLOOKUP(AN34,'マスター (4)'!$B$3:$E$200,3,FALSE)</f>
        <v>甲　希乃花</v>
      </c>
      <c r="AP34" s="157" t="str">
        <f>VLOOKUP(AN34,'マスター (4)'!$B$3:$E$200,2,FALSE)</f>
        <v>主将</v>
      </c>
      <c r="AQ34" s="155" t="str">
        <f t="shared" si="2"/>
        <v>o</v>
      </c>
      <c r="AR34" s="155" t="str">
        <f>IF(AN34&lt;AK32*10,"エラー",IF(AN34&gt;AK32*10+9,"エラー","o"))</f>
        <v>o</v>
      </c>
      <c r="AU34" s="155" t="str">
        <f t="shared" si="31"/>
        <v>主将</v>
      </c>
      <c r="AV34" s="155" t="str">
        <f>AO34</f>
        <v>甲　希乃花</v>
      </c>
      <c r="AW34" s="120"/>
      <c r="AX34" s="120">
        <v>11</v>
      </c>
      <c r="AY34" s="155" t="str">
        <f t="shared" si="28"/>
        <v>板倉みかん</v>
      </c>
      <c r="AZ34" s="155" t="str">
        <f t="shared" si="28"/>
        <v>三将</v>
      </c>
      <c r="BB34" s="149"/>
      <c r="BD34" s="188" t="str">
        <f>VLOOKUP(BE34,'マスター (4)'!D:E,2,FALSE)</f>
        <v>京都</v>
      </c>
      <c r="BE34" s="168" t="str">
        <f t="shared" si="13"/>
        <v>板倉みのん</v>
      </c>
      <c r="BF34" s="155"/>
      <c r="BG34" s="155" t="str">
        <f t="shared" si="10"/>
        <v>櫻井　千尋</v>
      </c>
      <c r="BH34" s="155"/>
      <c r="BI34" s="155" t="str">
        <f t="shared" si="11"/>
        <v>板倉みかん</v>
      </c>
      <c r="BJ34" s="155"/>
      <c r="BK34">
        <f t="shared" si="4"/>
        <v>1</v>
      </c>
      <c r="BM34" s="155" t="str">
        <f t="shared" si="12"/>
        <v/>
      </c>
      <c r="BN34" s="155" t="e">
        <f>VLOOKUP(BM34,'マスター (4)'!D:E,2,FALSE)</f>
        <v>#N/A</v>
      </c>
      <c r="BO34">
        <f>IF(BM34="",0,_xlfn.XLOOKUP(BM34,'マスター (4)'!$D$3:$D$168,'マスター (4)'!$B$3:$B$168,"",0,1))</f>
        <v>0</v>
      </c>
      <c r="BQ34" s="155" t="str">
        <v/>
      </c>
      <c r="BR34" s="155" t="e">
        <v>#N/A</v>
      </c>
      <c r="BS34" s="155">
        <v>0</v>
      </c>
    </row>
    <row r="35" spans="1:71">
      <c r="A35" s="417"/>
      <c r="B35" s="417"/>
      <c r="C35" s="423"/>
      <c r="D35" s="153">
        <v>206</v>
      </c>
      <c r="E35" s="157" t="str">
        <f>VLOOKUP(D35,'マスター (4)'!$B$3:$E$200,3,FALSE)</f>
        <v>坂本明日香</v>
      </c>
      <c r="F35" s="157" t="str">
        <f>VLOOKUP(D35,'マスター (4)'!$B$3:$E$200,2,FALSE)</f>
        <v>六将</v>
      </c>
      <c r="G35" s="155" t="str">
        <f t="shared" si="5"/>
        <v>o</v>
      </c>
      <c r="H35" s="155" t="str">
        <f>IF(D35&lt;A32*10,"エラー",IF(D35&gt;A32*10+9,"エラー","o"))</f>
        <v>o</v>
      </c>
      <c r="K35" s="155" t="str">
        <f t="shared" si="29"/>
        <v>六将</v>
      </c>
      <c r="L35" s="155" t="str">
        <f>E35</f>
        <v>坂本明日香</v>
      </c>
      <c r="M35" s="120"/>
      <c r="N35" s="120">
        <v>2</v>
      </c>
      <c r="O35" s="155" t="str">
        <f t="shared" si="26"/>
        <v>櫻井　千尋</v>
      </c>
      <c r="P35" s="155" t="str">
        <f t="shared" si="26"/>
        <v>主将</v>
      </c>
      <c r="R35" s="143"/>
      <c r="S35" s="417"/>
      <c r="T35" s="417"/>
      <c r="U35" s="423"/>
      <c r="V35" s="153">
        <v>47</v>
      </c>
      <c r="W35" s="157" t="str">
        <f>VLOOKUP(V35,'マスター (4)'!$B$3:$E$200,3,FALSE)</f>
        <v>大江　夏楓</v>
      </c>
      <c r="X35" s="157" t="str">
        <f>VLOOKUP(V35,'マスター (4)'!$B$3:$E$200,2,FALSE)</f>
        <v>七将</v>
      </c>
      <c r="Y35" s="155" t="str">
        <f t="shared" si="7"/>
        <v>o</v>
      </c>
      <c r="Z35" s="155" t="str">
        <f>IF(V35&lt;S32*10,"エラー",IF(V35&gt;S32*10+9,"エラー","o"))</f>
        <v>o</v>
      </c>
      <c r="AC35" s="155" t="str">
        <f t="shared" si="30"/>
        <v>七将</v>
      </c>
      <c r="AD35" s="155" t="str">
        <f>W35</f>
        <v>大江　夏楓</v>
      </c>
      <c r="AE35" s="120">
        <v>4</v>
      </c>
      <c r="AF35" s="120"/>
      <c r="AG35" s="155" t="str">
        <f t="shared" si="27"/>
        <v>下坂都和子</v>
      </c>
      <c r="AH35" s="155" t="str">
        <f t="shared" si="27"/>
        <v>三将</v>
      </c>
      <c r="AJ35" s="146"/>
      <c r="AK35" s="417"/>
      <c r="AL35" s="417"/>
      <c r="AM35" s="423"/>
      <c r="AN35" s="153">
        <v>47</v>
      </c>
      <c r="AO35" s="157" t="str">
        <f>VLOOKUP(AN35,'マスター (4)'!$B$3:$E$200,3,FALSE)</f>
        <v>大江　夏楓</v>
      </c>
      <c r="AP35" s="157" t="str">
        <f>VLOOKUP(AN35,'マスター (4)'!$B$3:$E$200,2,FALSE)</f>
        <v>七将</v>
      </c>
      <c r="AQ35" s="155" t="str">
        <f t="shared" si="2"/>
        <v>o</v>
      </c>
      <c r="AR35" s="155" t="str">
        <f>IF(AN35&lt;AK32*10,"エラー",IF(AN35&gt;AK32*10+9,"エラー","o"))</f>
        <v>o</v>
      </c>
      <c r="AU35" s="155" t="str">
        <f t="shared" si="31"/>
        <v>七将</v>
      </c>
      <c r="AV35" s="155" t="str">
        <f>AO35</f>
        <v>大江　夏楓</v>
      </c>
      <c r="AW35" s="120"/>
      <c r="AX35" s="120">
        <v>1</v>
      </c>
      <c r="AY35" s="155" t="str">
        <f t="shared" si="28"/>
        <v>坂井　理央</v>
      </c>
      <c r="AZ35" s="155" t="str">
        <f t="shared" si="28"/>
        <v>主将</v>
      </c>
      <c r="BB35" s="149"/>
      <c r="BD35" s="188" t="str">
        <f>VLOOKUP(BE35,'マスター (4)'!D:E,2,FALSE)</f>
        <v>富山</v>
      </c>
      <c r="BE35" s="168" t="str">
        <f t="shared" si="13"/>
        <v>櫻井　千尋</v>
      </c>
      <c r="BF35" s="155"/>
      <c r="BG35" s="155" t="str">
        <f t="shared" si="10"/>
        <v>大江　夏楓</v>
      </c>
      <c r="BH35" s="155"/>
      <c r="BI35" s="155" t="str">
        <f t="shared" si="11"/>
        <v>坂井　理央</v>
      </c>
      <c r="BJ35" s="155"/>
      <c r="BK35">
        <f t="shared" si="4"/>
        <v>2</v>
      </c>
      <c r="BM35" s="155" t="str">
        <f t="shared" si="12"/>
        <v/>
      </c>
      <c r="BN35" s="155" t="e">
        <f>VLOOKUP(BM35,'マスター (4)'!D:E,2,FALSE)</f>
        <v>#N/A</v>
      </c>
      <c r="BO35">
        <f>IF(BM35="",0,_xlfn.XLOOKUP(BM35,'マスター (4)'!$D$3:$D$168,'マスター (4)'!$B$3:$B$168,"",0,1))</f>
        <v>0</v>
      </c>
      <c r="BQ35" s="155" t="str">
        <v/>
      </c>
      <c r="BR35" s="155" t="e">
        <v>#N/A</v>
      </c>
      <c r="BS35" s="155">
        <v>0</v>
      </c>
    </row>
    <row r="36" spans="1:71">
      <c r="A36" s="417"/>
      <c r="B36" s="417"/>
      <c r="C36" s="423"/>
      <c r="D36" s="153">
        <v>202</v>
      </c>
      <c r="E36" s="157" t="str">
        <f>VLOOKUP(D36,'マスター (4)'!$B$3:$E$200,3,FALSE)</f>
        <v>武田　杏華</v>
      </c>
      <c r="F36" s="157" t="str">
        <f>VLOOKUP(D36,'マスター (4)'!$B$3:$E$200,2,FALSE)</f>
        <v>副将</v>
      </c>
      <c r="G36" s="155" t="str">
        <f t="shared" si="5"/>
        <v>o</v>
      </c>
      <c r="H36" s="155" t="str">
        <f>IF(D36&lt;A32*10,"エラー",IF(D36&gt;A32*10+9,"エラー","o"))</f>
        <v>o</v>
      </c>
      <c r="K36" s="155" t="str">
        <f t="shared" si="29"/>
        <v>副将</v>
      </c>
      <c r="L36" s="155" t="str">
        <f>E36</f>
        <v>武田　杏華</v>
      </c>
      <c r="M36" s="120">
        <v>100</v>
      </c>
      <c r="N36" s="120"/>
      <c r="O36" s="155" t="str">
        <f t="shared" si="26"/>
        <v>-</v>
      </c>
      <c r="P36" s="155" t="str">
        <f t="shared" si="26"/>
        <v>-</v>
      </c>
      <c r="R36" s="143"/>
      <c r="S36" s="417"/>
      <c r="T36" s="417"/>
      <c r="U36" s="423"/>
      <c r="V36" s="153">
        <v>43</v>
      </c>
      <c r="W36" s="157" t="str">
        <f>VLOOKUP(V36,'マスター (4)'!$B$3:$E$200,3,FALSE)</f>
        <v>松本　結衣</v>
      </c>
      <c r="X36" s="157" t="str">
        <f>VLOOKUP(V36,'マスター (4)'!$B$3:$E$200,2,FALSE)</f>
        <v>三将</v>
      </c>
      <c r="Y36" s="155" t="str">
        <f t="shared" si="7"/>
        <v>o</v>
      </c>
      <c r="Z36" s="155" t="str">
        <f>IF(V36&lt;S32*10,"エラー",IF(V36&gt;S32*10+9,"エラー","o"))</f>
        <v>o</v>
      </c>
      <c r="AC36" s="155" t="str">
        <f t="shared" si="30"/>
        <v>三将</v>
      </c>
      <c r="AD36" s="155" t="str">
        <f>W36</f>
        <v>松本　結衣</v>
      </c>
      <c r="AE36" s="120">
        <v>4</v>
      </c>
      <c r="AF36" s="120"/>
      <c r="AG36" s="155" t="str">
        <f t="shared" si="27"/>
        <v>内澤　明鳥</v>
      </c>
      <c r="AH36" s="155" t="str">
        <f t="shared" si="27"/>
        <v>副将</v>
      </c>
      <c r="AJ36" s="146"/>
      <c r="AK36" s="417"/>
      <c r="AL36" s="417"/>
      <c r="AM36" s="423"/>
      <c r="AN36" s="153">
        <v>43</v>
      </c>
      <c r="AO36" s="157" t="str">
        <f>VLOOKUP(AN36,'マスター (4)'!$B$3:$E$200,3,FALSE)</f>
        <v>松本　結衣</v>
      </c>
      <c r="AP36" s="157" t="str">
        <f>VLOOKUP(AN36,'マスター (4)'!$B$3:$E$200,2,FALSE)</f>
        <v>三将</v>
      </c>
      <c r="AQ36" s="155" t="str">
        <f t="shared" si="2"/>
        <v>o</v>
      </c>
      <c r="AR36" s="155" t="str">
        <f>IF(AN36&lt;AK32*10,"エラー",IF(AN36&gt;AK32*10+9,"エラー","o"))</f>
        <v>o</v>
      </c>
      <c r="AU36" s="155" t="str">
        <f t="shared" si="31"/>
        <v>三将</v>
      </c>
      <c r="AV36" s="155" t="str">
        <f>AO36</f>
        <v>松本　結衣</v>
      </c>
      <c r="AW36" s="120">
        <v>1</v>
      </c>
      <c r="AX36" s="120"/>
      <c r="AY36" s="155" t="str">
        <f t="shared" si="28"/>
        <v>所　　涼乃</v>
      </c>
      <c r="AZ36" s="155" t="str">
        <f t="shared" si="28"/>
        <v>五将</v>
      </c>
      <c r="BB36" s="149"/>
      <c r="BD36" s="188" t="str">
        <f>VLOOKUP(BE36,'マスター (4)'!D:E,2,FALSE)</f>
        <v>京都</v>
      </c>
      <c r="BE36" s="168" t="str">
        <f t="shared" si="13"/>
        <v>武田　杏華</v>
      </c>
      <c r="BF36" s="155"/>
      <c r="BG36" s="155" t="str">
        <f t="shared" si="10"/>
        <v>松本　結衣</v>
      </c>
      <c r="BH36" s="155"/>
      <c r="BI36" s="155" t="str">
        <f t="shared" si="11"/>
        <v>松本　結衣</v>
      </c>
      <c r="BJ36" s="155"/>
      <c r="BK36">
        <f t="shared" si="4"/>
        <v>2</v>
      </c>
      <c r="BM36" s="155" t="str">
        <f t="shared" si="12"/>
        <v/>
      </c>
      <c r="BN36" s="155" t="e">
        <f>VLOOKUP(BM36,'マスター (4)'!D:E,2,FALSE)</f>
        <v>#N/A</v>
      </c>
      <c r="BO36">
        <f>IF(BM36="",0,_xlfn.XLOOKUP(BM36,'マスター (4)'!$D$3:$D$168,'マスター (4)'!$B$3:$B$168,"",0,1))</f>
        <v>0</v>
      </c>
      <c r="BQ36" s="155" t="str">
        <v/>
      </c>
      <c r="BR36" s="155" t="e">
        <v>#N/A</v>
      </c>
      <c r="BS36" s="155">
        <v>0</v>
      </c>
    </row>
    <row r="37" spans="1:71">
      <c r="A37" s="417">
        <f>VLOOKUP(C37,'マスター (4)'!$K:$M,2,FALSE)</f>
        <v>13</v>
      </c>
      <c r="B37" s="417" t="str">
        <f>VLOOKUP(C37,'マスター (4)'!$K:$M,3,FALSE)</f>
        <v>富山</v>
      </c>
      <c r="C37" s="420" t="s">
        <v>164</v>
      </c>
      <c r="D37" s="153">
        <v>133</v>
      </c>
      <c r="E37" s="155" t="str">
        <f>VLOOKUP(D37,'マスター (4)'!$B$3:$E$200,3,FALSE)</f>
        <v>下坂都和子</v>
      </c>
      <c r="F37" s="155" t="str">
        <f>VLOOKUP(D37,'マスター (4)'!$B$3:$E$200,2,FALSE)</f>
        <v>三将</v>
      </c>
      <c r="G37" s="155" t="str">
        <f t="shared" si="5"/>
        <v>o</v>
      </c>
      <c r="H37" s="155" t="str">
        <f>IF(D37&lt;A37*10,"エラー",IF(D37&gt;A37*10+9,"エラー","o"))</f>
        <v>o</v>
      </c>
      <c r="R37" s="143"/>
      <c r="S37" s="417">
        <f>VLOOKUP(U37,'マスター (4)'!$K:$M,2,FALSE)</f>
        <v>13</v>
      </c>
      <c r="T37" s="417" t="str">
        <f>VLOOKUP(U37,'マスター (4)'!$K:$M,3,FALSE)</f>
        <v>富山</v>
      </c>
      <c r="U37" s="420" t="s">
        <v>164</v>
      </c>
      <c r="V37" s="153">
        <v>0</v>
      </c>
      <c r="W37" s="155" t="str">
        <f>VLOOKUP(V37,'マスター (4)'!$B$3:$E$200,3,FALSE)</f>
        <v>-</v>
      </c>
      <c r="X37" s="155" t="str">
        <f>VLOOKUP(V37,'マスター (4)'!$B$3:$E$200,2,FALSE)</f>
        <v>-</v>
      </c>
      <c r="Y37" s="155" t="str">
        <f t="shared" si="7"/>
        <v>重複</v>
      </c>
      <c r="Z37" s="155" t="str">
        <f>IF(V37&lt;S37*10,"エラー",IF(V37&gt;S37*10+9,"エラー","o"))</f>
        <v>エラー</v>
      </c>
      <c r="AJ37" s="146"/>
      <c r="AK37" s="417">
        <f>VLOOKUP(AM37,'マスター (4)'!$K:$M,2,FALSE)</f>
        <v>20</v>
      </c>
      <c r="AL37" s="417" t="str">
        <f>VLOOKUP(AM37,'マスター (4)'!$K:$M,3,FALSE)</f>
        <v>京都</v>
      </c>
      <c r="AM37" s="420" t="s">
        <v>163</v>
      </c>
      <c r="AN37" s="153">
        <v>202</v>
      </c>
      <c r="AO37" s="155" t="str">
        <f>VLOOKUP(AN37,'マスター (4)'!$B$3:$E$200,3,FALSE)</f>
        <v>武田　杏華</v>
      </c>
      <c r="AP37" s="155" t="str">
        <f>VLOOKUP(AN37,'マスター (4)'!$B$3:$E$200,2,FALSE)</f>
        <v>副将</v>
      </c>
      <c r="AQ37" s="155" t="str">
        <f t="shared" si="2"/>
        <v>o</v>
      </c>
      <c r="AR37" s="155" t="str">
        <f>IF(AN37&lt;AK37*10,"エラー",IF(AN37&gt;AK37*10+9,"エラー","o"))</f>
        <v>o</v>
      </c>
      <c r="BB37" s="149"/>
      <c r="BD37" s="188" t="e">
        <f>VLOOKUP(BE37,'マスター (4)'!D:E,2,FALSE)</f>
        <v>#N/A</v>
      </c>
      <c r="BE37" s="259"/>
      <c r="BF37" s="260"/>
      <c r="BG37" s="260"/>
      <c r="BH37" s="260"/>
      <c r="BI37" s="260"/>
      <c r="BJ37" s="260"/>
      <c r="BK37">
        <f t="shared" si="4"/>
        <v>0</v>
      </c>
      <c r="BM37" s="155" t="str">
        <f t="shared" si="12"/>
        <v/>
      </c>
      <c r="BN37" s="155" t="e">
        <f>VLOOKUP(BM37,'マスター (4)'!D:E,2,FALSE)</f>
        <v>#N/A</v>
      </c>
      <c r="BO37">
        <f>IF(BM37="",0,_xlfn.XLOOKUP(BM37,'マスター (4)'!$D$3:$D$168,'マスター (4)'!$B$3:$B$168,"",0,1))</f>
        <v>0</v>
      </c>
      <c r="BQ37" s="155" t="str">
        <v/>
      </c>
      <c r="BR37" s="155" t="e">
        <v>#N/A</v>
      </c>
      <c r="BS37" s="155">
        <v>0</v>
      </c>
    </row>
    <row r="38" spans="1:71">
      <c r="A38" s="417"/>
      <c r="B38" s="417"/>
      <c r="C38" s="420"/>
      <c r="D38" s="153">
        <v>134</v>
      </c>
      <c r="E38" s="155" t="str">
        <f>VLOOKUP(D38,'マスター (4)'!$B$3:$E$200,3,FALSE)</f>
        <v>駒崎　初音</v>
      </c>
      <c r="F38" s="155" t="str">
        <f>VLOOKUP(D38,'マスター (4)'!$B$3:$E$200,2,FALSE)</f>
        <v>四将</v>
      </c>
      <c r="G38" s="155" t="str">
        <f t="shared" si="5"/>
        <v>o</v>
      </c>
      <c r="H38" s="155" t="str">
        <f>IF(D38&lt;A37*10,"エラー",IF(D38&gt;A37*10+9,"エラー","o"))</f>
        <v>o</v>
      </c>
      <c r="R38" s="143"/>
      <c r="S38" s="417"/>
      <c r="T38" s="417"/>
      <c r="U38" s="420"/>
      <c r="V38" s="153">
        <v>134</v>
      </c>
      <c r="W38" s="155" t="str">
        <f>VLOOKUP(V38,'マスター (4)'!$B$3:$E$200,3,FALSE)</f>
        <v>駒崎　初音</v>
      </c>
      <c r="X38" s="155" t="str">
        <f>VLOOKUP(V38,'マスター (4)'!$B$3:$E$200,2,FALSE)</f>
        <v>四将</v>
      </c>
      <c r="Y38" s="155" t="str">
        <f t="shared" si="7"/>
        <v>o</v>
      </c>
      <c r="Z38" s="155" t="str">
        <f>IF(V38&lt;S37*10,"エラー",IF(V38&gt;S37*10+9,"エラー","o"))</f>
        <v>o</v>
      </c>
      <c r="AJ38" s="146"/>
      <c r="AK38" s="417"/>
      <c r="AL38" s="417"/>
      <c r="AM38" s="420"/>
      <c r="AN38" s="153">
        <v>206</v>
      </c>
      <c r="AO38" s="155" t="str">
        <f>VLOOKUP(AN38,'マスター (4)'!$B$3:$E$200,3,FALSE)</f>
        <v>坂本明日香</v>
      </c>
      <c r="AP38" s="155" t="str">
        <f>VLOOKUP(AN38,'マスター (4)'!$B$3:$E$200,2,FALSE)</f>
        <v>六将</v>
      </c>
      <c r="AQ38" s="155" t="str">
        <f t="shared" si="2"/>
        <v>o</v>
      </c>
      <c r="AR38" s="155" t="str">
        <f>IF(AN38&lt;AK37*10,"エラー",IF(AN38&gt;AK37*10+9,"エラー","o"))</f>
        <v>o</v>
      </c>
      <c r="BB38" s="149"/>
      <c r="BD38" s="188" t="e">
        <f>VLOOKUP(BE38,'マスター (4)'!D:E,2,FALSE)</f>
        <v>#N/A</v>
      </c>
      <c r="BE38" s="259"/>
      <c r="BF38" s="260"/>
      <c r="BG38" s="260"/>
      <c r="BH38" s="260"/>
      <c r="BI38" s="260"/>
      <c r="BJ38" s="260"/>
      <c r="BK38">
        <f t="shared" si="4"/>
        <v>0</v>
      </c>
      <c r="BM38" s="155" t="str">
        <f t="shared" si="12"/>
        <v/>
      </c>
      <c r="BN38" s="155" t="e">
        <f>VLOOKUP(BM38,'マスター (4)'!D:E,2,FALSE)</f>
        <v>#N/A</v>
      </c>
      <c r="BO38">
        <f>IF(BM38="",0,_xlfn.XLOOKUP(BM38,'マスター (4)'!$D$3:$D$168,'マスター (4)'!$B$3:$B$168,"",0,1))</f>
        <v>0</v>
      </c>
      <c r="BQ38" s="155" t="str">
        <v/>
      </c>
      <c r="BR38" s="155" t="e">
        <v>#N/A</v>
      </c>
      <c r="BS38" s="155">
        <v>0</v>
      </c>
    </row>
    <row r="39" spans="1:71">
      <c r="A39" s="417"/>
      <c r="B39" s="417"/>
      <c r="C39" s="420"/>
      <c r="D39" s="153">
        <v>132</v>
      </c>
      <c r="E39" s="155" t="str">
        <f>VLOOKUP(D39,'マスター (4)'!$B$3:$E$200,3,FALSE)</f>
        <v>内澤　明鳥</v>
      </c>
      <c r="F39" s="155" t="str">
        <f>VLOOKUP(D39,'マスター (4)'!$B$3:$E$200,2,FALSE)</f>
        <v>副将</v>
      </c>
      <c r="G39" s="155" t="str">
        <f t="shared" si="5"/>
        <v>o</v>
      </c>
      <c r="H39" s="155" t="str">
        <f>IF(D39&lt;A37*10,"エラー",IF(D39&gt;A37*10+9,"エラー","o"))</f>
        <v>o</v>
      </c>
      <c r="R39" s="143"/>
      <c r="S39" s="417"/>
      <c r="T39" s="417"/>
      <c r="U39" s="420"/>
      <c r="V39" s="153">
        <v>131</v>
      </c>
      <c r="W39" s="155" t="str">
        <f>VLOOKUP(V39,'マスター (4)'!$B$3:$E$200,3,FALSE)</f>
        <v>櫻井　千尋</v>
      </c>
      <c r="X39" s="155" t="str">
        <f>VLOOKUP(V39,'マスター (4)'!$B$3:$E$200,2,FALSE)</f>
        <v>主将</v>
      </c>
      <c r="Y39" s="155" t="str">
        <f t="shared" si="7"/>
        <v>o</v>
      </c>
      <c r="Z39" s="155" t="str">
        <f>IF(V39&lt;S37*10,"エラー",IF(V39&gt;S37*10+9,"エラー","o"))</f>
        <v>o</v>
      </c>
      <c r="AJ39" s="146"/>
      <c r="AK39" s="417"/>
      <c r="AL39" s="417"/>
      <c r="AM39" s="420"/>
      <c r="AN39" s="153">
        <v>203</v>
      </c>
      <c r="AO39" s="155" t="str">
        <f>VLOOKUP(AN39,'マスター (4)'!$B$3:$E$200,3,FALSE)</f>
        <v>板倉みかん</v>
      </c>
      <c r="AP39" s="155" t="str">
        <f>VLOOKUP(AN39,'マスター (4)'!$B$3:$E$200,2,FALSE)</f>
        <v>三将</v>
      </c>
      <c r="AQ39" s="155" t="str">
        <f t="shared" si="2"/>
        <v>o</v>
      </c>
      <c r="AR39" s="155" t="str">
        <f>IF(AN39&lt;AK37*10,"エラー",IF(AN39&gt;AK37*10+9,"エラー","o"))</f>
        <v>o</v>
      </c>
      <c r="BB39" s="149"/>
      <c r="BD39" s="188" t="e">
        <f>VLOOKUP(BE39,'マスター (4)'!D:E,2,FALSE)</f>
        <v>#N/A</v>
      </c>
      <c r="BE39" s="259"/>
      <c r="BF39" s="260"/>
      <c r="BG39" s="260"/>
      <c r="BH39" s="260"/>
      <c r="BI39" s="260"/>
      <c r="BJ39" s="260"/>
      <c r="BK39">
        <f t="shared" si="4"/>
        <v>0</v>
      </c>
      <c r="BM39" s="155" t="str">
        <f t="shared" si="12"/>
        <v/>
      </c>
      <c r="BN39" s="155" t="e">
        <f>VLOOKUP(BM39,'マスター (4)'!D:E,2,FALSE)</f>
        <v>#N/A</v>
      </c>
      <c r="BO39">
        <f>IF(BM39="",0,_xlfn.XLOOKUP(BM39,'マスター (4)'!$D$3:$D$168,'マスター (4)'!$B$3:$B$168,"",0,1))</f>
        <v>0</v>
      </c>
      <c r="BQ39" s="155" t="str">
        <v/>
      </c>
      <c r="BR39" s="155" t="e">
        <v>#N/A</v>
      </c>
      <c r="BS39" s="155">
        <v>0</v>
      </c>
    </row>
    <row r="40" spans="1:71">
      <c r="A40" s="417"/>
      <c r="B40" s="417"/>
      <c r="C40" s="420"/>
      <c r="D40" s="153">
        <v>131</v>
      </c>
      <c r="E40" s="155" t="str">
        <f>VLOOKUP(D40,'マスター (4)'!$B$3:$E$200,3,FALSE)</f>
        <v>櫻井　千尋</v>
      </c>
      <c r="F40" s="155" t="str">
        <f>VLOOKUP(D40,'マスター (4)'!$B$3:$E$200,2,FALSE)</f>
        <v>主将</v>
      </c>
      <c r="G40" s="155" t="str">
        <f t="shared" si="5"/>
        <v>o</v>
      </c>
      <c r="H40" s="155" t="str">
        <f>IF(D40&lt;A37*10,"エラー",IF(D40&gt;A37*10+9,"エラー","o"))</f>
        <v>o</v>
      </c>
      <c r="R40" s="143"/>
      <c r="S40" s="417"/>
      <c r="T40" s="417"/>
      <c r="U40" s="420"/>
      <c r="V40" s="153">
        <v>133</v>
      </c>
      <c r="W40" s="155" t="str">
        <f>VLOOKUP(V40,'マスター (4)'!$B$3:$E$200,3,FALSE)</f>
        <v>下坂都和子</v>
      </c>
      <c r="X40" s="155" t="str">
        <f>VLOOKUP(V40,'マスター (4)'!$B$3:$E$200,2,FALSE)</f>
        <v>三将</v>
      </c>
      <c r="Y40" s="155" t="str">
        <f t="shared" si="7"/>
        <v>o</v>
      </c>
      <c r="Z40" s="155" t="str">
        <f>IF(V40&lt;S37*10,"エラー",IF(V40&gt;S37*10+9,"エラー","o"))</f>
        <v>o</v>
      </c>
      <c r="AJ40" s="146"/>
      <c r="AK40" s="417"/>
      <c r="AL40" s="417"/>
      <c r="AM40" s="420"/>
      <c r="AN40" s="153">
        <v>201</v>
      </c>
      <c r="AO40" s="155" t="str">
        <f>VLOOKUP(AN40,'マスター (4)'!$B$3:$E$200,3,FALSE)</f>
        <v>坂井　理央</v>
      </c>
      <c r="AP40" s="155" t="str">
        <f>VLOOKUP(AN40,'マスター (4)'!$B$3:$E$200,2,FALSE)</f>
        <v>主将</v>
      </c>
      <c r="AQ40" s="155" t="str">
        <f t="shared" si="2"/>
        <v>o</v>
      </c>
      <c r="AR40" s="155" t="str">
        <f>IF(AN40&lt;AK37*10,"エラー",IF(AN40&gt;AK37*10+9,"エラー","o"))</f>
        <v>o</v>
      </c>
      <c r="BB40" s="149"/>
      <c r="BD40" s="188" t="e">
        <f>VLOOKUP(BE40,'マスター (4)'!D:E,2,FALSE)</f>
        <v>#N/A</v>
      </c>
      <c r="BE40" s="259"/>
      <c r="BF40" s="260"/>
      <c r="BG40" s="260"/>
      <c r="BH40" s="260"/>
      <c r="BI40" s="260"/>
      <c r="BJ40" s="260"/>
      <c r="BK40">
        <f t="shared" si="4"/>
        <v>0</v>
      </c>
      <c r="BM40" s="155" t="str">
        <f t="shared" si="12"/>
        <v/>
      </c>
      <c r="BN40" s="155" t="e">
        <f>VLOOKUP(BM40,'マスター (4)'!D:E,2,FALSE)</f>
        <v>#N/A</v>
      </c>
      <c r="BO40">
        <f>IF(BM40="",0,_xlfn.XLOOKUP(BM40,'マスター (4)'!$D$3:$D$168,'マスター (4)'!$B$3:$B$168,"",0,1))</f>
        <v>0</v>
      </c>
      <c r="BQ40" s="155" t="str">
        <v/>
      </c>
      <c r="BR40" s="155" t="e">
        <v>#N/A</v>
      </c>
      <c r="BS40" s="155">
        <v>0</v>
      </c>
    </row>
    <row r="41" spans="1:71" ht="19" thickBot="1">
      <c r="A41" s="417"/>
      <c r="B41" s="417"/>
      <c r="C41" s="421"/>
      <c r="D41" s="153">
        <v>0</v>
      </c>
      <c r="E41" s="155" t="str">
        <f>VLOOKUP(D41,'マスター (4)'!$B$3:$E$200,3,FALSE)</f>
        <v>-</v>
      </c>
      <c r="F41" s="155" t="str">
        <f>VLOOKUP(D41,'マスター (4)'!$B$3:$E$200,2,FALSE)</f>
        <v>-</v>
      </c>
      <c r="G41" s="155" t="str">
        <f t="shared" si="5"/>
        <v>重複</v>
      </c>
      <c r="H41" s="155" t="str">
        <f>IF(D41&lt;A37*10,"エラー",IF(D41&gt;A37*10+9,"エラー","o"))</f>
        <v>エラー</v>
      </c>
      <c r="K41" t="str">
        <f>B42</f>
        <v>福井</v>
      </c>
      <c r="O41" t="str">
        <f>B47</f>
        <v>長野</v>
      </c>
      <c r="R41" s="143"/>
      <c r="S41" s="417"/>
      <c r="T41" s="417"/>
      <c r="U41" s="421"/>
      <c r="V41" s="153">
        <v>132</v>
      </c>
      <c r="W41" s="155" t="str">
        <f>VLOOKUP(V41,'マスター (4)'!$B$3:$E$200,3,FALSE)</f>
        <v>内澤　明鳥</v>
      </c>
      <c r="X41" s="155" t="str">
        <f>VLOOKUP(V41,'マスター (4)'!$B$3:$E$200,2,FALSE)</f>
        <v>副将</v>
      </c>
      <c r="Y41" s="155" t="str">
        <f t="shared" si="7"/>
        <v>o</v>
      </c>
      <c r="Z41" s="155" t="str">
        <f>IF(V41&lt;S37*10,"エラー",IF(V41&gt;S37*10+9,"エラー","o"))</f>
        <v>o</v>
      </c>
      <c r="AC41" t="str">
        <f>T42</f>
        <v>福井</v>
      </c>
      <c r="AG41" t="str">
        <f>T47</f>
        <v>三重</v>
      </c>
      <c r="AJ41" s="146"/>
      <c r="AK41" s="417"/>
      <c r="AL41" s="417"/>
      <c r="AM41" s="421"/>
      <c r="AN41" s="153">
        <v>205</v>
      </c>
      <c r="AO41" s="155" t="str">
        <f>VLOOKUP(AN41,'マスター (4)'!$B$3:$E$200,3,FALSE)</f>
        <v>所　　涼乃</v>
      </c>
      <c r="AP41" s="155" t="str">
        <f>VLOOKUP(AN41,'マスター (4)'!$B$3:$E$200,2,FALSE)</f>
        <v>五将</v>
      </c>
      <c r="AQ41" s="155" t="str">
        <f t="shared" si="2"/>
        <v>o</v>
      </c>
      <c r="AR41" s="155" t="str">
        <f>IF(AN41&lt;AK37*10,"エラー",IF(AN41&gt;AK37*10+9,"エラー","o"))</f>
        <v>o</v>
      </c>
      <c r="AU41" t="str">
        <f>AL42</f>
        <v>福井</v>
      </c>
      <c r="AY41" t="str">
        <f>AL47</f>
        <v>滋賀</v>
      </c>
      <c r="BB41" s="149"/>
      <c r="BD41" s="188" t="e">
        <f>VLOOKUP(BE41,'マスター (4)'!D:E,2,FALSE)</f>
        <v>#N/A</v>
      </c>
      <c r="BE41" s="259"/>
      <c r="BF41" s="260"/>
      <c r="BG41" s="260"/>
      <c r="BH41" s="260"/>
      <c r="BI41" s="260"/>
      <c r="BJ41" s="260"/>
      <c r="BK41">
        <f t="shared" si="4"/>
        <v>0</v>
      </c>
      <c r="BM41" s="155" t="str">
        <f t="shared" si="12"/>
        <v/>
      </c>
      <c r="BN41" s="155" t="e">
        <f>VLOOKUP(BM41,'マスター (4)'!D:E,2,FALSE)</f>
        <v>#N/A</v>
      </c>
      <c r="BO41">
        <f>IF(BM41="",0,_xlfn.XLOOKUP(BM41,'マスター (4)'!$D$3:$D$168,'マスター (4)'!$B$3:$B$168,"",0,1))</f>
        <v>0</v>
      </c>
      <c r="BQ41" s="155" t="str">
        <v/>
      </c>
      <c r="BR41" s="155" t="e">
        <v>#N/A</v>
      </c>
      <c r="BS41" s="155">
        <v>0</v>
      </c>
    </row>
    <row r="42" spans="1:71">
      <c r="A42" s="417">
        <f>VLOOKUP(C42,'マスター (4)'!$K:$M,2,FALSE)</f>
        <v>15</v>
      </c>
      <c r="B42" s="417" t="str">
        <f>VLOOKUP(C42,'マスター (4)'!$K:$M,3,FALSE)</f>
        <v>福井</v>
      </c>
      <c r="C42" s="424" t="s">
        <v>353</v>
      </c>
      <c r="D42" s="153">
        <v>155</v>
      </c>
      <c r="E42" s="158" t="str">
        <f>VLOOKUP(D42,'マスター (4)'!$B$3:$E$200,3,FALSE)</f>
        <v>緒方　咲希</v>
      </c>
      <c r="F42" s="158" t="str">
        <f>VLOOKUP(D42,'マスター (4)'!$B$3:$E$200,2,FALSE)</f>
        <v>五将</v>
      </c>
      <c r="G42" s="155" t="str">
        <f t="shared" si="5"/>
        <v>o</v>
      </c>
      <c r="H42" s="155" t="str">
        <f>IF(D42&lt;A42*10,"エラー",IF(D42&gt;A42*10+9,"エラー","o"))</f>
        <v>o</v>
      </c>
      <c r="K42" s="155" t="str">
        <f>F42</f>
        <v>五将</v>
      </c>
      <c r="L42" s="155" t="str">
        <f>E42</f>
        <v>緒方　咲希</v>
      </c>
      <c r="M42" s="120"/>
      <c r="N42" s="120">
        <v>16</v>
      </c>
      <c r="O42" s="155" t="str">
        <f t="shared" ref="O42:P46" si="32">E47</f>
        <v>秋元敬士郎</v>
      </c>
      <c r="P42" s="155" t="str">
        <f t="shared" si="32"/>
        <v>副将</v>
      </c>
      <c r="R42" s="143"/>
      <c r="S42" s="417">
        <f>VLOOKUP(U42,'マスター (4)'!$K:$M,2,FALSE)</f>
        <v>15</v>
      </c>
      <c r="T42" s="417" t="str">
        <f>VLOOKUP(U42,'マスター (4)'!$K:$M,3,FALSE)</f>
        <v>福井</v>
      </c>
      <c r="U42" s="424" t="s">
        <v>353</v>
      </c>
      <c r="V42" s="153">
        <v>154</v>
      </c>
      <c r="W42" s="158" t="str">
        <f>VLOOKUP(V42,'マスター (4)'!$B$3:$E$200,3,FALSE)</f>
        <v>江川　想晏</v>
      </c>
      <c r="X42" s="158" t="str">
        <f>VLOOKUP(V42,'マスター (4)'!$B$3:$E$200,2,FALSE)</f>
        <v>四将</v>
      </c>
      <c r="Y42" s="155" t="str">
        <f t="shared" si="7"/>
        <v>o</v>
      </c>
      <c r="Z42" s="155" t="str">
        <f>IF(V42&lt;S42*10,"エラー",IF(V42&gt;S42*10+9,"エラー","o"))</f>
        <v>o</v>
      </c>
      <c r="AC42" s="155" t="str">
        <f>X42</f>
        <v>四将</v>
      </c>
      <c r="AD42" s="155" t="str">
        <f>W42</f>
        <v>江川　想晏</v>
      </c>
      <c r="AE42" s="120">
        <v>10</v>
      </c>
      <c r="AF42" s="120"/>
      <c r="AG42" s="155" t="str">
        <f t="shared" ref="AG42:AH46" si="33">W47</f>
        <v>水谷　明彩</v>
      </c>
      <c r="AH42" s="155" t="str">
        <f t="shared" si="33"/>
        <v>六将</v>
      </c>
      <c r="AJ42" s="146"/>
      <c r="AK42" s="417">
        <f>VLOOKUP(AM42,'マスター (4)'!$K:$M,2,FALSE)</f>
        <v>15</v>
      </c>
      <c r="AL42" s="417" t="str">
        <f>VLOOKUP(AM42,'マスター (4)'!$K:$M,3,FALSE)</f>
        <v>福井</v>
      </c>
      <c r="AM42" s="424" t="s">
        <v>353</v>
      </c>
      <c r="AN42" s="153">
        <v>153</v>
      </c>
      <c r="AO42" s="158" t="str">
        <f>VLOOKUP(AN42,'マスター (4)'!$B$3:$E$200,3,FALSE)</f>
        <v>竹森悠唯歩</v>
      </c>
      <c r="AP42" s="158" t="str">
        <f>VLOOKUP(AN42,'マスター (4)'!$B$3:$E$200,2,FALSE)</f>
        <v>三将</v>
      </c>
      <c r="AQ42" s="155" t="str">
        <f t="shared" si="2"/>
        <v>o</v>
      </c>
      <c r="AR42" s="155" t="str">
        <f>IF(AN42&lt;AK42*10,"エラー",IF(AN42&gt;AK42*10+9,"エラー","o"))</f>
        <v>o</v>
      </c>
      <c r="AU42" s="155" t="str">
        <f>AP42</f>
        <v>三将</v>
      </c>
      <c r="AV42" s="155" t="str">
        <f>AO42</f>
        <v>竹森悠唯歩</v>
      </c>
      <c r="AW42" s="120"/>
      <c r="AX42" s="120">
        <v>5</v>
      </c>
      <c r="AY42" s="155" t="str">
        <f t="shared" ref="AY42:AZ46" si="34">AO47</f>
        <v>橋本　　栞</v>
      </c>
      <c r="AZ42" s="155" t="str">
        <f t="shared" si="34"/>
        <v>副将</v>
      </c>
      <c r="BB42" s="149"/>
      <c r="BD42" s="188" t="str">
        <f>VLOOKUP(BE42,'マスター (4)'!D:E,2,FALSE)</f>
        <v>長野</v>
      </c>
      <c r="BE42" s="168" t="str">
        <f t="shared" si="13"/>
        <v>秋元敬士郎</v>
      </c>
      <c r="BF42" s="155"/>
      <c r="BG42" s="155" t="str">
        <f t="shared" si="10"/>
        <v>江川　想晏</v>
      </c>
      <c r="BH42" s="155"/>
      <c r="BI42" s="155" t="str">
        <f t="shared" si="11"/>
        <v>橋本　　栞</v>
      </c>
      <c r="BJ42" s="155"/>
      <c r="BK42">
        <f t="shared" si="4"/>
        <v>2</v>
      </c>
      <c r="BM42" s="155" t="str">
        <f t="shared" si="12"/>
        <v/>
      </c>
      <c r="BN42" s="155" t="e">
        <f>VLOOKUP(BM42,'マスター (4)'!D:E,2,FALSE)</f>
        <v>#N/A</v>
      </c>
      <c r="BO42">
        <f>IF(BM42="",0,_xlfn.XLOOKUP(BM42,'マスター (4)'!$D$3:$D$168,'マスター (4)'!$B$3:$B$168,"",0,1))</f>
        <v>0</v>
      </c>
      <c r="BQ42" s="155" t="str">
        <v/>
      </c>
      <c r="BR42" s="155" t="e">
        <v>#N/A</v>
      </c>
      <c r="BS42" s="155">
        <v>0</v>
      </c>
    </row>
    <row r="43" spans="1:71">
      <c r="A43" s="417"/>
      <c r="B43" s="417"/>
      <c r="C43" s="425"/>
      <c r="D43" s="153">
        <v>151</v>
      </c>
      <c r="E43" s="158" t="str">
        <f>VLOOKUP(D43,'マスター (4)'!$B$3:$E$200,3,FALSE)</f>
        <v>杉谷陽香里</v>
      </c>
      <c r="F43" s="158" t="str">
        <f>VLOOKUP(D43,'マスター (4)'!$B$3:$E$200,2,FALSE)</f>
        <v>主将</v>
      </c>
      <c r="G43" s="155" t="str">
        <f t="shared" si="5"/>
        <v>o</v>
      </c>
      <c r="H43" s="155" t="str">
        <f>IF(D43&lt;A42*10,"エラー",IF(D43&gt;A42*10+9,"エラー","o"))</f>
        <v>o</v>
      </c>
      <c r="K43" s="155" t="str">
        <f t="shared" ref="K43:K46" si="35">F43</f>
        <v>主将</v>
      </c>
      <c r="L43" s="155" t="str">
        <f>E43</f>
        <v>杉谷陽香里</v>
      </c>
      <c r="M43" s="120">
        <v>9</v>
      </c>
      <c r="N43" s="120"/>
      <c r="O43" s="155" t="str">
        <f t="shared" si="32"/>
        <v>山浦　心陽</v>
      </c>
      <c r="P43" s="155" t="str">
        <f t="shared" si="32"/>
        <v>三将</v>
      </c>
      <c r="R43" s="143"/>
      <c r="S43" s="417"/>
      <c r="T43" s="417"/>
      <c r="U43" s="425"/>
      <c r="V43" s="153">
        <v>155</v>
      </c>
      <c r="W43" s="158" t="str">
        <f>VLOOKUP(V43,'マスター (4)'!$B$3:$E$200,3,FALSE)</f>
        <v>緒方　咲希</v>
      </c>
      <c r="X43" s="158" t="str">
        <f>VLOOKUP(V43,'マスター (4)'!$B$3:$E$200,2,FALSE)</f>
        <v>五将</v>
      </c>
      <c r="Y43" s="155" t="str">
        <f t="shared" si="7"/>
        <v>o</v>
      </c>
      <c r="Z43" s="155" t="str">
        <f>IF(V43&lt;S42*10,"エラー",IF(V43&gt;S42*10+9,"エラー","o"))</f>
        <v>o</v>
      </c>
      <c r="AC43" s="155" t="str">
        <f t="shared" ref="AC43:AC46" si="36">X43</f>
        <v>五将</v>
      </c>
      <c r="AD43" s="155" t="str">
        <f>W43</f>
        <v>緒方　咲希</v>
      </c>
      <c r="AE43" s="120"/>
      <c r="AF43" s="120">
        <v>12</v>
      </c>
      <c r="AG43" s="155" t="str">
        <f t="shared" si="33"/>
        <v>山田　明奈</v>
      </c>
      <c r="AH43" s="155" t="str">
        <f t="shared" si="33"/>
        <v>主将</v>
      </c>
      <c r="AJ43" s="146"/>
      <c r="AK43" s="417"/>
      <c r="AL43" s="417"/>
      <c r="AM43" s="425"/>
      <c r="AN43" s="153">
        <v>152</v>
      </c>
      <c r="AO43" s="158" t="str">
        <f>VLOOKUP(AN43,'マスター (4)'!$B$3:$E$200,3,FALSE)</f>
        <v>上塚　菜未</v>
      </c>
      <c r="AP43" s="158" t="str">
        <f>VLOOKUP(AN43,'マスター (4)'!$B$3:$E$200,2,FALSE)</f>
        <v>副将</v>
      </c>
      <c r="AQ43" s="155" t="str">
        <f t="shared" si="2"/>
        <v>o</v>
      </c>
      <c r="AR43" s="155" t="str">
        <f>IF(AN43&lt;AK42*10,"エラー",IF(AN43&gt;AK42*10+9,"エラー","o"))</f>
        <v>o</v>
      </c>
      <c r="AU43" s="155" t="str">
        <f t="shared" ref="AU43:AU46" si="37">AP43</f>
        <v>副将</v>
      </c>
      <c r="AV43" s="155" t="str">
        <f>AO43</f>
        <v>上塚　菜未</v>
      </c>
      <c r="AW43" s="120"/>
      <c r="AX43" s="120">
        <v>10</v>
      </c>
      <c r="AY43" s="155" t="str">
        <f t="shared" si="34"/>
        <v>小山　愛葵</v>
      </c>
      <c r="AZ43" s="155" t="str">
        <f t="shared" si="34"/>
        <v>主将</v>
      </c>
      <c r="BB43" s="149"/>
      <c r="BD43" s="188" t="str">
        <f>VLOOKUP(BE43,'マスター (4)'!D:E,2,FALSE)</f>
        <v>福井</v>
      </c>
      <c r="BE43" s="168" t="str">
        <f t="shared" si="13"/>
        <v>杉谷陽香里</v>
      </c>
      <c r="BF43" s="155"/>
      <c r="BG43" s="155" t="str">
        <f t="shared" si="10"/>
        <v>山田　明奈</v>
      </c>
      <c r="BH43" s="155"/>
      <c r="BI43" s="155" t="str">
        <f t="shared" si="11"/>
        <v>小山　愛葵</v>
      </c>
      <c r="BJ43" s="155"/>
      <c r="BK43">
        <f t="shared" si="4"/>
        <v>3</v>
      </c>
      <c r="BM43" s="155" t="str">
        <f t="shared" si="12"/>
        <v>杉谷陽香里</v>
      </c>
      <c r="BN43" s="155" t="str">
        <f>VLOOKUP(BM43,'マスター (4)'!D:E,2,FALSE)</f>
        <v>福井</v>
      </c>
      <c r="BO43">
        <f>IF(BM43="",0,_xlfn.XLOOKUP(BM43,'マスター (4)'!$D$3:$D$168,'マスター (4)'!$B$3:$B$168,"",0,1))</f>
        <v>151</v>
      </c>
      <c r="BQ43" s="155" t="str">
        <v/>
      </c>
      <c r="BR43" s="155" t="e">
        <v>#N/A</v>
      </c>
      <c r="BS43" s="155">
        <v>0</v>
      </c>
    </row>
    <row r="44" spans="1:71">
      <c r="A44" s="417"/>
      <c r="B44" s="417"/>
      <c r="C44" s="425"/>
      <c r="D44" s="153">
        <v>152</v>
      </c>
      <c r="E44" s="158" t="str">
        <f>VLOOKUP(D44,'マスター (4)'!$B$3:$E$200,3,FALSE)</f>
        <v>上塚　菜未</v>
      </c>
      <c r="F44" s="158" t="str">
        <f>VLOOKUP(D44,'マスター (4)'!$B$3:$E$200,2,FALSE)</f>
        <v>副将</v>
      </c>
      <c r="G44" s="155" t="str">
        <f t="shared" si="5"/>
        <v>o</v>
      </c>
      <c r="H44" s="155" t="str">
        <f>IF(D44&lt;A42*10,"エラー",IF(D44&gt;A42*10+9,"エラー","o"))</f>
        <v>o</v>
      </c>
      <c r="K44" s="155" t="str">
        <f t="shared" si="35"/>
        <v>副将</v>
      </c>
      <c r="L44" s="155" t="str">
        <f>E44</f>
        <v>上塚　菜未</v>
      </c>
      <c r="M44" s="120">
        <v>9</v>
      </c>
      <c r="N44" s="120"/>
      <c r="O44" s="155" t="str">
        <f t="shared" si="32"/>
        <v>鈴木　朱璃</v>
      </c>
      <c r="P44" s="155" t="str">
        <f t="shared" si="32"/>
        <v>四将</v>
      </c>
      <c r="R44" s="143"/>
      <c r="S44" s="417"/>
      <c r="T44" s="417"/>
      <c r="U44" s="425"/>
      <c r="V44" s="153">
        <v>153</v>
      </c>
      <c r="W44" s="158" t="str">
        <f>VLOOKUP(V44,'マスター (4)'!$B$3:$E$200,3,FALSE)</f>
        <v>竹森悠唯歩</v>
      </c>
      <c r="X44" s="158" t="str">
        <f>VLOOKUP(V44,'マスター (4)'!$B$3:$E$200,2,FALSE)</f>
        <v>三将</v>
      </c>
      <c r="Y44" s="155" t="str">
        <f t="shared" si="7"/>
        <v>o</v>
      </c>
      <c r="Z44" s="155" t="str">
        <f>IF(V44&lt;S42*10,"エラー",IF(V44&gt;S42*10+9,"エラー","o"))</f>
        <v>o</v>
      </c>
      <c r="AC44" s="155" t="str">
        <f t="shared" si="36"/>
        <v>三将</v>
      </c>
      <c r="AD44" s="155" t="str">
        <f>W44</f>
        <v>竹森悠唯歩</v>
      </c>
      <c r="AE44" s="120"/>
      <c r="AF44" s="120">
        <v>7</v>
      </c>
      <c r="AG44" s="155" t="str">
        <f t="shared" si="33"/>
        <v>井倉百々葉</v>
      </c>
      <c r="AH44" s="155" t="str">
        <f t="shared" si="33"/>
        <v>副将</v>
      </c>
      <c r="AJ44" s="146"/>
      <c r="AK44" s="417"/>
      <c r="AL44" s="417"/>
      <c r="AM44" s="425"/>
      <c r="AN44" s="153">
        <v>151</v>
      </c>
      <c r="AO44" s="158" t="str">
        <f>VLOOKUP(AN44,'マスター (4)'!$B$3:$E$200,3,FALSE)</f>
        <v>杉谷陽香里</v>
      </c>
      <c r="AP44" s="158" t="str">
        <f>VLOOKUP(AN44,'マスター (4)'!$B$3:$E$200,2,FALSE)</f>
        <v>主将</v>
      </c>
      <c r="AQ44" s="155" t="str">
        <f t="shared" si="2"/>
        <v>o</v>
      </c>
      <c r="AR44" s="155" t="str">
        <f>IF(AN44&lt;AK42*10,"エラー",IF(AN44&gt;AK42*10+9,"エラー","o"))</f>
        <v>o</v>
      </c>
      <c r="AU44" s="155" t="str">
        <f t="shared" si="37"/>
        <v>主将</v>
      </c>
      <c r="AV44" s="155" t="str">
        <f>AO44</f>
        <v>杉谷陽香里</v>
      </c>
      <c r="AW44" s="120">
        <v>2</v>
      </c>
      <c r="AX44" s="120"/>
      <c r="AY44" s="155" t="str">
        <f t="shared" si="34"/>
        <v>内糸　　葵</v>
      </c>
      <c r="AZ44" s="155" t="str">
        <f t="shared" si="34"/>
        <v>四将</v>
      </c>
      <c r="BB44" s="149"/>
      <c r="BD44" s="188" t="str">
        <f>VLOOKUP(BE44,'マスター (4)'!D:E,2,FALSE)</f>
        <v>福井</v>
      </c>
      <c r="BE44" s="168" t="str">
        <f t="shared" si="13"/>
        <v>上塚　菜未</v>
      </c>
      <c r="BF44" s="155"/>
      <c r="BG44" s="155" t="str">
        <f t="shared" si="10"/>
        <v>井倉百々葉</v>
      </c>
      <c r="BH44" s="155"/>
      <c r="BI44" s="155" t="str">
        <f t="shared" si="11"/>
        <v>杉谷陽香里</v>
      </c>
      <c r="BJ44" s="155"/>
      <c r="BK44">
        <f t="shared" si="4"/>
        <v>1</v>
      </c>
      <c r="BM44" s="155" t="str">
        <f t="shared" si="12"/>
        <v/>
      </c>
      <c r="BN44" s="155" t="e">
        <f>VLOOKUP(BM44,'マスター (4)'!D:E,2,FALSE)</f>
        <v>#N/A</v>
      </c>
      <c r="BO44">
        <f>IF(BM44="",0,_xlfn.XLOOKUP(BM44,'マスター (4)'!$D$3:$D$168,'マスター (4)'!$B$3:$B$168,"",0,1))</f>
        <v>0</v>
      </c>
      <c r="BQ44" s="155" t="str">
        <v/>
      </c>
      <c r="BR44" s="155" t="e">
        <v>#N/A</v>
      </c>
      <c r="BS44" s="155">
        <v>0</v>
      </c>
    </row>
    <row r="45" spans="1:71">
      <c r="A45" s="417"/>
      <c r="B45" s="417"/>
      <c r="C45" s="425"/>
      <c r="D45" s="153">
        <v>153</v>
      </c>
      <c r="E45" s="158" t="str">
        <f>VLOOKUP(D45,'マスター (4)'!$B$3:$E$200,3,FALSE)</f>
        <v>竹森悠唯歩</v>
      </c>
      <c r="F45" s="158" t="str">
        <f>VLOOKUP(D45,'マスター (4)'!$B$3:$E$200,2,FALSE)</f>
        <v>三将</v>
      </c>
      <c r="G45" s="155" t="str">
        <f t="shared" si="5"/>
        <v>o</v>
      </c>
      <c r="H45" s="155" t="str">
        <f>IF(D45&lt;A42*10,"エラー",IF(D45&gt;A42*10+9,"エラー","o"))</f>
        <v>o</v>
      </c>
      <c r="K45" s="155" t="str">
        <f t="shared" si="35"/>
        <v>三将</v>
      </c>
      <c r="L45" s="155" t="str">
        <f>E45</f>
        <v>竹森悠唯歩</v>
      </c>
      <c r="M45" s="120">
        <v>9</v>
      </c>
      <c r="N45" s="120"/>
      <c r="O45" s="155" t="str">
        <f t="shared" si="32"/>
        <v>關　萌々果</v>
      </c>
      <c r="P45" s="155" t="str">
        <f t="shared" si="32"/>
        <v>五将</v>
      </c>
      <c r="R45" s="143"/>
      <c r="S45" s="417"/>
      <c r="T45" s="417"/>
      <c r="U45" s="425"/>
      <c r="V45" s="153">
        <v>152</v>
      </c>
      <c r="W45" s="158" t="str">
        <f>VLOOKUP(V45,'マスター (4)'!$B$3:$E$200,3,FALSE)</f>
        <v>上塚　菜未</v>
      </c>
      <c r="X45" s="158" t="str">
        <f>VLOOKUP(V45,'マスター (4)'!$B$3:$E$200,2,FALSE)</f>
        <v>副将</v>
      </c>
      <c r="Y45" s="155" t="str">
        <f t="shared" si="7"/>
        <v>o</v>
      </c>
      <c r="Z45" s="155" t="str">
        <f>IF(V45&lt;S42*10,"エラー",IF(V45&gt;S42*10+9,"エラー","o"))</f>
        <v>o</v>
      </c>
      <c r="AC45" s="155" t="str">
        <f t="shared" si="36"/>
        <v>副将</v>
      </c>
      <c r="AD45" s="155" t="str">
        <f>W45</f>
        <v>上塚　菜未</v>
      </c>
      <c r="AE45" s="120"/>
      <c r="AF45" s="120">
        <v>8</v>
      </c>
      <c r="AG45" s="155" t="str">
        <f t="shared" si="33"/>
        <v>西　　理那</v>
      </c>
      <c r="AH45" s="155" t="str">
        <f t="shared" si="33"/>
        <v>五将</v>
      </c>
      <c r="AJ45" s="146"/>
      <c r="AK45" s="417"/>
      <c r="AL45" s="417"/>
      <c r="AM45" s="425"/>
      <c r="AN45" s="153">
        <v>154</v>
      </c>
      <c r="AO45" s="158" t="str">
        <f>VLOOKUP(AN45,'マスター (4)'!$B$3:$E$200,3,FALSE)</f>
        <v>江川　想晏</v>
      </c>
      <c r="AP45" s="158" t="str">
        <f>VLOOKUP(AN45,'マスター (4)'!$B$3:$E$200,2,FALSE)</f>
        <v>四将</v>
      </c>
      <c r="AQ45" s="155" t="str">
        <f t="shared" si="2"/>
        <v>o</v>
      </c>
      <c r="AR45" s="155" t="str">
        <f>IF(AN45&lt;AK42*10,"エラー",IF(AN45&gt;AK42*10+9,"エラー","o"))</f>
        <v>o</v>
      </c>
      <c r="AU45" s="155" t="str">
        <f t="shared" si="37"/>
        <v>四将</v>
      </c>
      <c r="AV45" s="155" t="str">
        <f>AO45</f>
        <v>江川　想晏</v>
      </c>
      <c r="AW45" s="120"/>
      <c r="AX45" s="120">
        <v>10</v>
      </c>
      <c r="AY45" s="155" t="str">
        <f t="shared" si="34"/>
        <v>飯田　奈央</v>
      </c>
      <c r="AZ45" s="155" t="str">
        <f t="shared" si="34"/>
        <v>五将</v>
      </c>
      <c r="BB45" s="149"/>
      <c r="BD45" s="188" t="str">
        <f>VLOOKUP(BE45,'マスター (4)'!D:E,2,FALSE)</f>
        <v>福井</v>
      </c>
      <c r="BE45" s="168" t="str">
        <f t="shared" si="13"/>
        <v>竹森悠唯歩</v>
      </c>
      <c r="BF45" s="155"/>
      <c r="BG45" s="155" t="str">
        <f t="shared" si="10"/>
        <v>西　　理那</v>
      </c>
      <c r="BH45" s="155"/>
      <c r="BI45" s="155" t="str">
        <f t="shared" si="11"/>
        <v>飯田　奈央</v>
      </c>
      <c r="BJ45" s="155"/>
      <c r="BK45">
        <f t="shared" si="4"/>
        <v>1</v>
      </c>
      <c r="BM45" s="155" t="str">
        <f t="shared" si="12"/>
        <v/>
      </c>
      <c r="BN45" s="155" t="e">
        <f>VLOOKUP(BM45,'マスター (4)'!D:E,2,FALSE)</f>
        <v>#N/A</v>
      </c>
      <c r="BO45">
        <f>IF(BM45="",0,_xlfn.XLOOKUP(BM45,'マスター (4)'!$D$3:$D$168,'マスター (4)'!$B$3:$B$168,"",0,1))</f>
        <v>0</v>
      </c>
      <c r="BQ45" s="155" t="str">
        <v/>
      </c>
      <c r="BR45" s="155" t="e">
        <v>#N/A</v>
      </c>
      <c r="BS45" s="155">
        <v>0</v>
      </c>
    </row>
    <row r="46" spans="1:71">
      <c r="A46" s="417"/>
      <c r="B46" s="417"/>
      <c r="C46" s="425"/>
      <c r="D46" s="153">
        <v>154</v>
      </c>
      <c r="E46" s="158" t="str">
        <f>VLOOKUP(D46,'マスター (4)'!$B$3:$E$200,3,FALSE)</f>
        <v>江川　想晏</v>
      </c>
      <c r="F46" s="158" t="str">
        <f>VLOOKUP(D46,'マスター (4)'!$B$3:$E$200,2,FALSE)</f>
        <v>四将</v>
      </c>
      <c r="G46" s="155" t="str">
        <f t="shared" si="5"/>
        <v>o</v>
      </c>
      <c r="H46" s="155" t="str">
        <f>IF(D46&lt;A42*10,"エラー",IF(D46&gt;A42*10+9,"エラー","o"))</f>
        <v>o</v>
      </c>
      <c r="K46" s="155" t="str">
        <f t="shared" si="35"/>
        <v>四将</v>
      </c>
      <c r="L46" s="155" t="str">
        <f>E46</f>
        <v>江川　想晏</v>
      </c>
      <c r="M46" s="120"/>
      <c r="N46" s="120">
        <v>8</v>
      </c>
      <c r="O46" s="155" t="str">
        <f t="shared" si="32"/>
        <v>川畑結莉子</v>
      </c>
      <c r="P46" s="155" t="str">
        <f t="shared" si="32"/>
        <v>主将</v>
      </c>
      <c r="R46" s="143"/>
      <c r="S46" s="417"/>
      <c r="T46" s="417"/>
      <c r="U46" s="425"/>
      <c r="V46" s="153">
        <v>151</v>
      </c>
      <c r="W46" s="158" t="str">
        <f>VLOOKUP(V46,'マスター (4)'!$B$3:$E$200,3,FALSE)</f>
        <v>杉谷陽香里</v>
      </c>
      <c r="X46" s="158" t="str">
        <f>VLOOKUP(V46,'マスター (4)'!$B$3:$E$200,2,FALSE)</f>
        <v>主将</v>
      </c>
      <c r="Y46" s="155" t="str">
        <f t="shared" si="7"/>
        <v>o</v>
      </c>
      <c r="Z46" s="155" t="str">
        <f>IF(V46&lt;S42*10,"エラー",IF(V46&gt;S42*10+9,"エラー","o"))</f>
        <v>o</v>
      </c>
      <c r="AC46" s="155" t="str">
        <f t="shared" si="36"/>
        <v>主将</v>
      </c>
      <c r="AD46" s="155" t="str">
        <f>W46</f>
        <v>杉谷陽香里</v>
      </c>
      <c r="AE46" s="120">
        <v>7</v>
      </c>
      <c r="AF46" s="120"/>
      <c r="AG46" s="155" t="str">
        <f t="shared" si="33"/>
        <v>田中　海音</v>
      </c>
      <c r="AH46" s="155" t="str">
        <f t="shared" si="33"/>
        <v>三将</v>
      </c>
      <c r="AJ46" s="146"/>
      <c r="AK46" s="417"/>
      <c r="AL46" s="417"/>
      <c r="AM46" s="425"/>
      <c r="AN46" s="153">
        <v>155</v>
      </c>
      <c r="AO46" s="158" t="str">
        <f>VLOOKUP(AN46,'マスター (4)'!$B$3:$E$200,3,FALSE)</f>
        <v>緒方　咲希</v>
      </c>
      <c r="AP46" s="158" t="str">
        <f>VLOOKUP(AN46,'マスター (4)'!$B$3:$E$200,2,FALSE)</f>
        <v>五将</v>
      </c>
      <c r="AQ46" s="155" t="str">
        <f t="shared" si="2"/>
        <v>o</v>
      </c>
      <c r="AR46" s="155" t="str">
        <f>IF(AN46&lt;AK42*10,"エラー",IF(AN46&gt;AK42*10+9,"エラー","o"))</f>
        <v>o</v>
      </c>
      <c r="AU46" s="155" t="str">
        <f t="shared" si="37"/>
        <v>五将</v>
      </c>
      <c r="AV46" s="155" t="str">
        <f>AO46</f>
        <v>緒方　咲希</v>
      </c>
      <c r="AW46" s="120"/>
      <c r="AX46" s="120">
        <v>15</v>
      </c>
      <c r="AY46" s="155" t="str">
        <f t="shared" si="34"/>
        <v>宮村　　楓</v>
      </c>
      <c r="AZ46" s="155" t="str">
        <f t="shared" si="34"/>
        <v>三将</v>
      </c>
      <c r="BB46" s="149"/>
      <c r="BD46" s="188" t="str">
        <f>VLOOKUP(BE46,'マスター (4)'!D:E,2,FALSE)</f>
        <v>長野</v>
      </c>
      <c r="BE46" s="168" t="str">
        <f t="shared" si="13"/>
        <v>川畑結莉子</v>
      </c>
      <c r="BF46" s="155"/>
      <c r="BG46" s="155" t="str">
        <f t="shared" si="10"/>
        <v>杉谷陽香里</v>
      </c>
      <c r="BH46" s="155"/>
      <c r="BI46" s="155" t="str">
        <f t="shared" si="11"/>
        <v>宮村　　楓</v>
      </c>
      <c r="BJ46" s="155"/>
      <c r="BK46">
        <f t="shared" si="4"/>
        <v>1</v>
      </c>
      <c r="BM46" s="155" t="str">
        <f t="shared" si="12"/>
        <v/>
      </c>
      <c r="BN46" s="155" t="e">
        <f>VLOOKUP(BM46,'マスター (4)'!D:E,2,FALSE)</f>
        <v>#N/A</v>
      </c>
      <c r="BO46">
        <f>IF(BM46="",0,_xlfn.XLOOKUP(BM46,'マスター (4)'!$D$3:$D$168,'マスター (4)'!$B$3:$B$168,"",0,1))</f>
        <v>0</v>
      </c>
      <c r="BQ46" s="155" t="str">
        <v/>
      </c>
      <c r="BR46" s="155" t="e">
        <v>#N/A</v>
      </c>
      <c r="BS46" s="155">
        <v>0</v>
      </c>
    </row>
    <row r="47" spans="1:71">
      <c r="A47" s="417">
        <f>VLOOKUP(C47,'マスター (4)'!$K:$M,2,FALSE)</f>
        <v>11</v>
      </c>
      <c r="B47" s="417" t="str">
        <f>VLOOKUP(C47,'マスター (4)'!$K:$M,3,FALSE)</f>
        <v>長野</v>
      </c>
      <c r="C47" s="420" t="s">
        <v>356</v>
      </c>
      <c r="D47" s="153">
        <v>112</v>
      </c>
      <c r="E47" s="155" t="str">
        <f>VLOOKUP(D47,'マスター (4)'!$B$3:$E$200,3,FALSE)</f>
        <v>秋元敬士郎</v>
      </c>
      <c r="F47" s="155" t="str">
        <f>VLOOKUP(D47,'マスター (4)'!$B$3:$E$200,2,FALSE)</f>
        <v>副将</v>
      </c>
      <c r="G47" s="155" t="str">
        <f t="shared" si="5"/>
        <v>o</v>
      </c>
      <c r="H47" s="155" t="str">
        <f>IF(D47&lt;A47*10,"エラー",IF(D47&gt;A47*10+9,"エラー","o"))</f>
        <v>o</v>
      </c>
      <c r="R47" s="143"/>
      <c r="S47" s="417">
        <f>VLOOKUP(U47,'マスター (4)'!$K:$M,2,FALSE)</f>
        <v>18</v>
      </c>
      <c r="T47" s="417" t="str">
        <f>VLOOKUP(U47,'マスター (4)'!$K:$M,3,FALSE)</f>
        <v>三重</v>
      </c>
      <c r="U47" s="420" t="s">
        <v>500</v>
      </c>
      <c r="V47" s="153">
        <v>186</v>
      </c>
      <c r="W47" s="155" t="str">
        <f>VLOOKUP(V47,'マスター (4)'!$B$3:$E$200,3,FALSE)</f>
        <v>水谷　明彩</v>
      </c>
      <c r="X47" s="155" t="str">
        <f>VLOOKUP(V47,'マスター (4)'!$B$3:$E$200,2,FALSE)</f>
        <v>六将</v>
      </c>
      <c r="Y47" s="155" t="str">
        <f t="shared" si="7"/>
        <v>o</v>
      </c>
      <c r="Z47" s="155" t="str">
        <f>IF(V47&lt;S47*10,"エラー",IF(V47&gt;S47*10+9,"エラー","o"))</f>
        <v>o</v>
      </c>
      <c r="AJ47" s="146"/>
      <c r="AK47" s="417">
        <f>VLOOKUP(AM47,'マスター (4)'!$K:$M,2,FALSE)</f>
        <v>19</v>
      </c>
      <c r="AL47" s="417" t="str">
        <f>VLOOKUP(AM47,'マスター (4)'!$K:$M,3,FALSE)</f>
        <v>滋賀</v>
      </c>
      <c r="AM47" s="420" t="s">
        <v>501</v>
      </c>
      <c r="AN47" s="153">
        <v>192</v>
      </c>
      <c r="AO47" s="155" t="str">
        <f>VLOOKUP(AN47,'マスター (4)'!$B$3:$E$200,3,FALSE)</f>
        <v>橋本　　栞</v>
      </c>
      <c r="AP47" s="155" t="str">
        <f>VLOOKUP(AN47,'マスター (4)'!$B$3:$E$200,2,FALSE)</f>
        <v>副将</v>
      </c>
      <c r="AQ47" s="155" t="str">
        <f t="shared" si="2"/>
        <v>o</v>
      </c>
      <c r="AR47" s="155" t="str">
        <f>IF(AN47&lt;AK47*10,"エラー",IF(AN47&gt;AK47*10+9,"エラー","o"))</f>
        <v>o</v>
      </c>
      <c r="BB47" s="149"/>
      <c r="BD47" s="188" t="e">
        <f>VLOOKUP(BE47,'マスター (4)'!D:E,2,FALSE)</f>
        <v>#N/A</v>
      </c>
      <c r="BE47" s="259"/>
      <c r="BF47" s="260"/>
      <c r="BG47" s="260"/>
      <c r="BH47" s="260"/>
      <c r="BI47" s="260"/>
      <c r="BJ47" s="260"/>
      <c r="BK47">
        <f t="shared" si="4"/>
        <v>0</v>
      </c>
      <c r="BM47" s="155" t="str">
        <f t="shared" si="12"/>
        <v/>
      </c>
      <c r="BN47" s="155" t="e">
        <f>VLOOKUP(BM47,'マスター (4)'!D:E,2,FALSE)</f>
        <v>#N/A</v>
      </c>
      <c r="BO47">
        <f>IF(BM47="",0,_xlfn.XLOOKUP(BM47,'マスター (4)'!$D$3:$D$168,'マスター (4)'!$B$3:$B$168,"",0,1))</f>
        <v>0</v>
      </c>
      <c r="BQ47" s="155" t="str">
        <v/>
      </c>
      <c r="BR47" s="155" t="e">
        <v>#N/A</v>
      </c>
      <c r="BS47" s="155">
        <v>0</v>
      </c>
    </row>
    <row r="48" spans="1:71">
      <c r="A48" s="417"/>
      <c r="B48" s="417"/>
      <c r="C48" s="420"/>
      <c r="D48" s="153">
        <v>113</v>
      </c>
      <c r="E48" s="155" t="str">
        <f>VLOOKUP(D48,'マスター (4)'!$B$3:$E$200,3,FALSE)</f>
        <v>山浦　心陽</v>
      </c>
      <c r="F48" s="155" t="str">
        <f>VLOOKUP(D48,'マスター (4)'!$B$3:$E$200,2,FALSE)</f>
        <v>三将</v>
      </c>
      <c r="G48" s="155" t="str">
        <f t="shared" si="5"/>
        <v>o</v>
      </c>
      <c r="H48" s="155" t="str">
        <f>IF(D48&lt;A47*10,"エラー",IF(D48&gt;A47*10+9,"エラー","o"))</f>
        <v>o</v>
      </c>
      <c r="R48" s="143"/>
      <c r="S48" s="417"/>
      <c r="T48" s="417"/>
      <c r="U48" s="420"/>
      <c r="V48" s="153">
        <v>181</v>
      </c>
      <c r="W48" s="155" t="str">
        <f>VLOOKUP(V48,'マスター (4)'!$B$3:$E$200,3,FALSE)</f>
        <v>山田　明奈</v>
      </c>
      <c r="X48" s="155" t="str">
        <f>VLOOKUP(V48,'マスター (4)'!$B$3:$E$200,2,FALSE)</f>
        <v>主将</v>
      </c>
      <c r="Y48" s="155" t="str">
        <f t="shared" si="7"/>
        <v>o</v>
      </c>
      <c r="Z48" s="155" t="str">
        <f>IF(V48&lt;S47*10,"エラー",IF(V48&gt;S47*10+9,"エラー","o"))</f>
        <v>o</v>
      </c>
      <c r="AJ48" s="146"/>
      <c r="AK48" s="417"/>
      <c r="AL48" s="417"/>
      <c r="AM48" s="420"/>
      <c r="AN48" s="153">
        <v>191</v>
      </c>
      <c r="AO48" s="155" t="str">
        <f>VLOOKUP(AN48,'マスター (4)'!$B$3:$E$200,3,FALSE)</f>
        <v>小山　愛葵</v>
      </c>
      <c r="AP48" s="155" t="str">
        <f>VLOOKUP(AN48,'マスター (4)'!$B$3:$E$200,2,FALSE)</f>
        <v>主将</v>
      </c>
      <c r="AQ48" s="155" t="str">
        <f t="shared" si="2"/>
        <v>o</v>
      </c>
      <c r="AR48" s="155" t="str">
        <f>IF(AN48&lt;AK47*10,"エラー",IF(AN48&gt;AK47*10+9,"エラー","o"))</f>
        <v>o</v>
      </c>
      <c r="BB48" s="149"/>
      <c r="BD48" s="188" t="e">
        <f>VLOOKUP(BE48,'マスター (4)'!D:E,2,FALSE)</f>
        <v>#N/A</v>
      </c>
      <c r="BE48" s="259"/>
      <c r="BF48" s="260"/>
      <c r="BG48" s="260"/>
      <c r="BH48" s="260"/>
      <c r="BI48" s="260"/>
      <c r="BJ48" s="260"/>
      <c r="BK48">
        <f t="shared" si="4"/>
        <v>0</v>
      </c>
      <c r="BM48" s="155" t="str">
        <f t="shared" si="12"/>
        <v/>
      </c>
      <c r="BN48" s="155" t="e">
        <f>VLOOKUP(BM48,'マスター (4)'!D:E,2,FALSE)</f>
        <v>#N/A</v>
      </c>
      <c r="BO48">
        <f>IF(BM48="",0,_xlfn.XLOOKUP(BM48,'マスター (4)'!$D$3:$D$168,'マスター (4)'!$B$3:$B$168,"",0,1))</f>
        <v>0</v>
      </c>
      <c r="BQ48" s="155" t="str">
        <v/>
      </c>
      <c r="BR48" s="155" t="e">
        <v>#N/A</v>
      </c>
      <c r="BS48" s="155">
        <v>0</v>
      </c>
    </row>
    <row r="49" spans="1:71">
      <c r="A49" s="417"/>
      <c r="B49" s="417"/>
      <c r="C49" s="420"/>
      <c r="D49" s="153">
        <v>114</v>
      </c>
      <c r="E49" s="155" t="str">
        <f>VLOOKUP(D49,'マスター (4)'!$B$3:$E$200,3,FALSE)</f>
        <v>鈴木　朱璃</v>
      </c>
      <c r="F49" s="155" t="str">
        <f>VLOOKUP(D49,'マスター (4)'!$B$3:$E$200,2,FALSE)</f>
        <v>四将</v>
      </c>
      <c r="G49" s="155" t="str">
        <f t="shared" si="5"/>
        <v>o</v>
      </c>
      <c r="H49" s="155" t="str">
        <f>IF(D49&lt;A47*10,"エラー",IF(D49&gt;A47*10+9,"エラー","o"))</f>
        <v>o</v>
      </c>
      <c r="R49" s="143"/>
      <c r="S49" s="417"/>
      <c r="T49" s="417"/>
      <c r="U49" s="420"/>
      <c r="V49" s="153">
        <v>182</v>
      </c>
      <c r="W49" s="155" t="str">
        <f>VLOOKUP(V49,'マスター (4)'!$B$3:$E$200,3,FALSE)</f>
        <v>井倉百々葉</v>
      </c>
      <c r="X49" s="155" t="str">
        <f>VLOOKUP(V49,'マスター (4)'!$B$3:$E$200,2,FALSE)</f>
        <v>副将</v>
      </c>
      <c r="Y49" s="155" t="str">
        <f t="shared" si="7"/>
        <v>o</v>
      </c>
      <c r="Z49" s="155" t="str">
        <f>IF(V49&lt;S47*10,"エラー",IF(V49&gt;S47*10+9,"エラー","o"))</f>
        <v>o</v>
      </c>
      <c r="AJ49" s="146"/>
      <c r="AK49" s="417"/>
      <c r="AL49" s="417"/>
      <c r="AM49" s="420"/>
      <c r="AN49" s="153">
        <v>194</v>
      </c>
      <c r="AO49" s="155" t="str">
        <f>VLOOKUP(AN49,'マスター (4)'!$B$3:$E$200,3,FALSE)</f>
        <v>内糸　　葵</v>
      </c>
      <c r="AP49" s="155" t="str">
        <f>VLOOKUP(AN49,'マスター (4)'!$B$3:$E$200,2,FALSE)</f>
        <v>四将</v>
      </c>
      <c r="AQ49" s="155" t="str">
        <f t="shared" si="2"/>
        <v>o</v>
      </c>
      <c r="AR49" s="155" t="str">
        <f>IF(AN49&lt;AK47*10,"エラー",IF(AN49&gt;AK47*10+9,"エラー","o"))</f>
        <v>o</v>
      </c>
      <c r="BB49" s="149"/>
      <c r="BD49" s="188" t="e">
        <f>VLOOKUP(BE49,'マスター (4)'!D:E,2,FALSE)</f>
        <v>#N/A</v>
      </c>
      <c r="BE49" s="259"/>
      <c r="BF49" s="260"/>
      <c r="BG49" s="260"/>
      <c r="BH49" s="260"/>
      <c r="BI49" s="260"/>
      <c r="BJ49" s="260"/>
      <c r="BK49">
        <f t="shared" si="4"/>
        <v>0</v>
      </c>
      <c r="BM49" s="155" t="str">
        <f t="shared" si="12"/>
        <v/>
      </c>
      <c r="BN49" s="155" t="e">
        <f>VLOOKUP(BM49,'マスター (4)'!D:E,2,FALSE)</f>
        <v>#N/A</v>
      </c>
      <c r="BO49">
        <f>IF(BM49="",0,_xlfn.XLOOKUP(BM49,'マスター (4)'!$D$3:$D$168,'マスター (4)'!$B$3:$B$168,"",0,1))</f>
        <v>0</v>
      </c>
      <c r="BQ49" s="155" t="str">
        <v/>
      </c>
      <c r="BR49" s="155" t="e">
        <v>#N/A</v>
      </c>
      <c r="BS49" s="155">
        <v>0</v>
      </c>
    </row>
    <row r="50" spans="1:71">
      <c r="A50" s="417"/>
      <c r="B50" s="417"/>
      <c r="C50" s="420"/>
      <c r="D50" s="153">
        <v>115</v>
      </c>
      <c r="E50" s="155" t="str">
        <f>VLOOKUP(D50,'マスター (4)'!$B$3:$E$200,3,FALSE)</f>
        <v>關　萌々果</v>
      </c>
      <c r="F50" s="155" t="str">
        <f>VLOOKUP(D50,'マスター (4)'!$B$3:$E$200,2,FALSE)</f>
        <v>五将</v>
      </c>
      <c r="G50" s="155" t="str">
        <f t="shared" si="5"/>
        <v>o</v>
      </c>
      <c r="H50" s="155" t="str">
        <f>IF(D50&lt;A47*10,"エラー",IF(D50&gt;A47*10+9,"エラー","o"))</f>
        <v>o</v>
      </c>
      <c r="R50" s="143"/>
      <c r="S50" s="417"/>
      <c r="T50" s="417"/>
      <c r="U50" s="420"/>
      <c r="V50" s="153">
        <v>185</v>
      </c>
      <c r="W50" s="155" t="str">
        <f>VLOOKUP(V50,'マスター (4)'!$B$3:$E$200,3,FALSE)</f>
        <v>西　　理那</v>
      </c>
      <c r="X50" s="155" t="str">
        <f>VLOOKUP(V50,'マスター (4)'!$B$3:$E$200,2,FALSE)</f>
        <v>五将</v>
      </c>
      <c r="Y50" s="155" t="str">
        <f t="shared" si="7"/>
        <v>o</v>
      </c>
      <c r="Z50" s="155" t="str">
        <f>IF(V50&lt;S47*10,"エラー",IF(V50&gt;S47*10+9,"エラー","o"))</f>
        <v>o</v>
      </c>
      <c r="AJ50" s="146"/>
      <c r="AK50" s="417"/>
      <c r="AL50" s="417"/>
      <c r="AM50" s="420"/>
      <c r="AN50" s="153">
        <v>195</v>
      </c>
      <c r="AO50" s="155" t="str">
        <f>VLOOKUP(AN50,'マスター (4)'!$B$3:$E$200,3,FALSE)</f>
        <v>飯田　奈央</v>
      </c>
      <c r="AP50" s="155" t="str">
        <f>VLOOKUP(AN50,'マスター (4)'!$B$3:$E$200,2,FALSE)</f>
        <v>五将</v>
      </c>
      <c r="AQ50" s="155" t="str">
        <f t="shared" si="2"/>
        <v>o</v>
      </c>
      <c r="AR50" s="155" t="str">
        <f>IF(AN50&lt;AK47*10,"エラー",IF(AN50&gt;AK47*10+9,"エラー","o"))</f>
        <v>o</v>
      </c>
      <c r="BB50" s="149"/>
      <c r="BD50" s="188" t="e">
        <f>VLOOKUP(BE50,'マスター (4)'!D:E,2,FALSE)</f>
        <v>#N/A</v>
      </c>
      <c r="BE50" s="259"/>
      <c r="BF50" s="260"/>
      <c r="BG50" s="260"/>
      <c r="BH50" s="260"/>
      <c r="BI50" s="260"/>
      <c r="BJ50" s="260"/>
      <c r="BK50">
        <f t="shared" si="4"/>
        <v>0</v>
      </c>
      <c r="BM50" s="155" t="str">
        <f t="shared" si="12"/>
        <v/>
      </c>
      <c r="BN50" s="155" t="e">
        <f>VLOOKUP(BM50,'マスター (4)'!D:E,2,FALSE)</f>
        <v>#N/A</v>
      </c>
      <c r="BO50">
        <f>IF(BM50="",0,_xlfn.XLOOKUP(BM50,'マスター (4)'!$D$3:$D$168,'マスター (4)'!$B$3:$B$168,"",0,1))</f>
        <v>0</v>
      </c>
      <c r="BQ50" s="155" t="str">
        <v/>
      </c>
      <c r="BR50" s="155" t="e">
        <v>#N/A</v>
      </c>
      <c r="BS50" s="155">
        <v>0</v>
      </c>
    </row>
    <row r="51" spans="1:71" ht="19" thickBot="1">
      <c r="A51" s="417"/>
      <c r="B51" s="417"/>
      <c r="C51" s="421"/>
      <c r="D51" s="153">
        <v>111</v>
      </c>
      <c r="E51" s="155" t="str">
        <f>VLOOKUP(D51,'マスター (4)'!$B$3:$E$200,3,FALSE)</f>
        <v>川畑結莉子</v>
      </c>
      <c r="F51" s="155" t="str">
        <f>VLOOKUP(D51,'マスター (4)'!$B$3:$E$200,2,FALSE)</f>
        <v>主将</v>
      </c>
      <c r="G51" s="155" t="str">
        <f t="shared" si="5"/>
        <v>o</v>
      </c>
      <c r="H51" s="155" t="str">
        <f>IF(D51&lt;A47*10,"エラー",IF(D51&gt;A47*10+9,"エラー","o"))</f>
        <v>o</v>
      </c>
      <c r="K51" t="str">
        <f>B52</f>
        <v>三重</v>
      </c>
      <c r="O51" t="str">
        <f>B57</f>
        <v>滋賀</v>
      </c>
      <c r="R51" s="143"/>
      <c r="S51" s="417"/>
      <c r="T51" s="417"/>
      <c r="U51" s="421"/>
      <c r="V51" s="153">
        <v>183</v>
      </c>
      <c r="W51" s="155" t="str">
        <f>VLOOKUP(V51,'マスター (4)'!$B$3:$E$200,3,FALSE)</f>
        <v>田中　海音</v>
      </c>
      <c r="X51" s="155" t="str">
        <f>VLOOKUP(V51,'マスター (4)'!$B$3:$E$200,2,FALSE)</f>
        <v>三将</v>
      </c>
      <c r="Y51" s="155" t="str">
        <f t="shared" si="7"/>
        <v>o</v>
      </c>
      <c r="Z51" s="155" t="str">
        <f>IF(V51&lt;S47*10,"エラー",IF(V51&gt;S47*10+9,"エラー","o"))</f>
        <v>o</v>
      </c>
      <c r="AC51" t="str">
        <f>T52</f>
        <v>長野</v>
      </c>
      <c r="AG51" t="str">
        <f>T57</f>
        <v>滋賀</v>
      </c>
      <c r="AJ51" s="146"/>
      <c r="AK51" s="417"/>
      <c r="AL51" s="417"/>
      <c r="AM51" s="421"/>
      <c r="AN51" s="153">
        <v>193</v>
      </c>
      <c r="AO51" s="155" t="str">
        <f>VLOOKUP(AN51,'マスター (4)'!$B$3:$E$200,3,FALSE)</f>
        <v>宮村　　楓</v>
      </c>
      <c r="AP51" s="155" t="str">
        <f>VLOOKUP(AN51,'マスター (4)'!$B$3:$E$200,2,FALSE)</f>
        <v>三将</v>
      </c>
      <c r="AQ51" s="155" t="str">
        <f t="shared" si="2"/>
        <v>o</v>
      </c>
      <c r="AR51" s="155" t="str">
        <f>IF(AN51&lt;AK47*10,"エラー",IF(AN51&gt;AK47*10+9,"エラー","o"))</f>
        <v>o</v>
      </c>
      <c r="AU51" t="str">
        <f>AL52</f>
        <v>長野</v>
      </c>
      <c r="AY51" t="str">
        <f>AL57</f>
        <v>三重</v>
      </c>
      <c r="BB51" s="149"/>
      <c r="BD51" s="188" t="e">
        <f>VLOOKUP(BE51,'マスター (4)'!D:E,2,FALSE)</f>
        <v>#N/A</v>
      </c>
      <c r="BE51" s="259"/>
      <c r="BF51" s="260"/>
      <c r="BG51" s="260"/>
      <c r="BH51" s="260"/>
      <c r="BI51" s="260"/>
      <c r="BJ51" s="260"/>
      <c r="BK51">
        <f t="shared" si="4"/>
        <v>0</v>
      </c>
      <c r="BM51" s="155" t="str">
        <f t="shared" si="12"/>
        <v/>
      </c>
      <c r="BN51" s="155" t="e">
        <f>VLOOKUP(BM51,'マスター (4)'!D:E,2,FALSE)</f>
        <v>#N/A</v>
      </c>
      <c r="BO51">
        <f>IF(BM51="",0,_xlfn.XLOOKUP(BM51,'マスター (4)'!$D$3:$D$168,'マスター (4)'!$B$3:$B$168,"",0,1))</f>
        <v>0</v>
      </c>
      <c r="BQ51" s="155" t="str">
        <v/>
      </c>
      <c r="BR51" s="155" t="e">
        <v>#N/A</v>
      </c>
      <c r="BS51" s="155">
        <v>0</v>
      </c>
    </row>
    <row r="52" spans="1:71">
      <c r="A52" s="417">
        <f>VLOOKUP(C52,'マスター (4)'!$K:$M,2,FALSE)</f>
        <v>18</v>
      </c>
      <c r="B52" s="417" t="str">
        <f>VLOOKUP(C52,'マスター (4)'!$K:$M,3,FALSE)</f>
        <v>三重</v>
      </c>
      <c r="C52" s="424" t="s">
        <v>500</v>
      </c>
      <c r="D52" s="153">
        <v>181</v>
      </c>
      <c r="E52" s="158" t="str">
        <f>VLOOKUP(D52,'マスター (4)'!$B$3:$E$200,3,FALSE)</f>
        <v>山田　明奈</v>
      </c>
      <c r="F52" s="158" t="str">
        <f>VLOOKUP(D52,'マスター (4)'!$B$3:$E$200,2,FALSE)</f>
        <v>主将</v>
      </c>
      <c r="G52" s="155" t="str">
        <f t="shared" si="5"/>
        <v>o</v>
      </c>
      <c r="H52" s="155" t="str">
        <f>IF(D52&lt;A52*10,"エラー",IF(D52&gt;A52*10+9,"エラー","o"))</f>
        <v>o</v>
      </c>
      <c r="K52" s="155" t="str">
        <f>F52</f>
        <v>主将</v>
      </c>
      <c r="L52" s="155" t="str">
        <f>E52</f>
        <v>山田　明奈</v>
      </c>
      <c r="M52" s="120"/>
      <c r="N52" s="120">
        <v>5</v>
      </c>
      <c r="O52" s="155" t="str">
        <f t="shared" ref="O52:P56" si="38">E57</f>
        <v>小山　愛葵</v>
      </c>
      <c r="P52" s="155" t="str">
        <f t="shared" si="38"/>
        <v>主将</v>
      </c>
      <c r="R52" s="143"/>
      <c r="S52" s="417">
        <f>VLOOKUP(U52,'マスター (4)'!$K:$M,2,FALSE)</f>
        <v>11</v>
      </c>
      <c r="T52" s="417" t="str">
        <f>VLOOKUP(U52,'マスター (4)'!$K:$M,3,FALSE)</f>
        <v>長野</v>
      </c>
      <c r="U52" s="424" t="s">
        <v>356</v>
      </c>
      <c r="V52" s="153">
        <v>112</v>
      </c>
      <c r="W52" s="158" t="str">
        <f>VLOOKUP(V52,'マスター (4)'!$B$3:$E$200,3,FALSE)</f>
        <v>秋元敬士郎</v>
      </c>
      <c r="X52" s="158" t="str">
        <f>VLOOKUP(V52,'マスター (4)'!$B$3:$E$200,2,FALSE)</f>
        <v>副将</v>
      </c>
      <c r="Y52" s="155" t="str">
        <f t="shared" si="7"/>
        <v>o</v>
      </c>
      <c r="Z52" s="155" t="str">
        <f>IF(V52&lt;S52*10,"エラー",IF(V52&gt;S52*10+9,"エラー","o"))</f>
        <v>o</v>
      </c>
      <c r="AC52" s="155" t="str">
        <f>X52</f>
        <v>副将</v>
      </c>
      <c r="AD52" s="155" t="str">
        <f>W52</f>
        <v>秋元敬士郎</v>
      </c>
      <c r="AE52" s="120"/>
      <c r="AF52" s="120">
        <v>7</v>
      </c>
      <c r="AG52" s="155" t="str">
        <f t="shared" ref="AG52:AH56" si="39">W57</f>
        <v>小山　愛葵</v>
      </c>
      <c r="AH52" s="155" t="str">
        <f t="shared" si="39"/>
        <v>主将</v>
      </c>
      <c r="AJ52" s="146"/>
      <c r="AK52" s="417">
        <f>VLOOKUP(AM52,'マスター (4)'!$K:$M,2,FALSE)</f>
        <v>11</v>
      </c>
      <c r="AL52" s="417" t="str">
        <f>VLOOKUP(AM52,'マスター (4)'!$K:$M,3,FALSE)</f>
        <v>長野</v>
      </c>
      <c r="AM52" s="424" t="s">
        <v>356</v>
      </c>
      <c r="AN52" s="153">
        <v>114</v>
      </c>
      <c r="AO52" s="158" t="str">
        <f>VLOOKUP(AN52,'マスター (4)'!$B$3:$E$200,3,FALSE)</f>
        <v>鈴木　朱璃</v>
      </c>
      <c r="AP52" s="158" t="str">
        <f>VLOOKUP(AN52,'マスター (4)'!$B$3:$E$200,2,FALSE)</f>
        <v>四将</v>
      </c>
      <c r="AQ52" s="155" t="str">
        <f t="shared" si="2"/>
        <v>o</v>
      </c>
      <c r="AR52" s="155" t="str">
        <f>IF(AN52&lt;AK52*10,"エラー",IF(AN52&gt;AK52*10+9,"エラー","o"))</f>
        <v>o</v>
      </c>
      <c r="AU52" s="155" t="str">
        <f>AP52</f>
        <v>四将</v>
      </c>
      <c r="AV52" s="155" t="str">
        <f>AO52</f>
        <v>鈴木　朱璃</v>
      </c>
      <c r="AW52" s="120">
        <v>11</v>
      </c>
      <c r="AX52" s="120"/>
      <c r="AY52" s="155" t="str">
        <f t="shared" ref="AY52:AZ56" si="40">AO57</f>
        <v>田中　海音</v>
      </c>
      <c r="AZ52" s="155" t="str">
        <f t="shared" si="40"/>
        <v>三将</v>
      </c>
      <c r="BB52" s="149"/>
      <c r="BD52" s="188" t="str">
        <f>VLOOKUP(BE52,'マスター (4)'!D:E,2,FALSE)</f>
        <v>滋賀</v>
      </c>
      <c r="BE52" s="168" t="str">
        <f t="shared" si="13"/>
        <v>小山　愛葵</v>
      </c>
      <c r="BF52" s="155"/>
      <c r="BG52" s="155" t="str">
        <f t="shared" si="10"/>
        <v>小山　愛葵</v>
      </c>
      <c r="BH52" s="155"/>
      <c r="BI52" s="155" t="str">
        <f t="shared" si="11"/>
        <v>鈴木　朱璃</v>
      </c>
      <c r="BJ52" s="155"/>
      <c r="BK52">
        <f t="shared" si="4"/>
        <v>3</v>
      </c>
      <c r="BM52" s="155" t="str">
        <f t="shared" si="12"/>
        <v>小山　愛葵</v>
      </c>
      <c r="BN52" s="155" t="str">
        <f>VLOOKUP(BM52,'マスター (4)'!D:E,2,FALSE)</f>
        <v>滋賀</v>
      </c>
      <c r="BO52">
        <f>IF(BM52="",0,_xlfn.XLOOKUP(BM52,'マスター (4)'!$D$3:$D$168,'マスター (4)'!$B$3:$B$168,"",0,1))</f>
        <v>191</v>
      </c>
      <c r="BQ52" s="155" t="str">
        <v/>
      </c>
      <c r="BR52" s="155" t="e">
        <v>#N/A</v>
      </c>
      <c r="BS52" s="155">
        <v>0</v>
      </c>
    </row>
    <row r="53" spans="1:71">
      <c r="A53" s="417"/>
      <c r="B53" s="417"/>
      <c r="C53" s="425"/>
      <c r="D53" s="153">
        <v>183</v>
      </c>
      <c r="E53" s="158" t="str">
        <f>VLOOKUP(D53,'マスター (4)'!$B$3:$E$200,3,FALSE)</f>
        <v>田中　海音</v>
      </c>
      <c r="F53" s="158" t="str">
        <f>VLOOKUP(D53,'マスター (4)'!$B$3:$E$200,2,FALSE)</f>
        <v>三将</v>
      </c>
      <c r="G53" s="155" t="str">
        <f t="shared" si="5"/>
        <v>o</v>
      </c>
      <c r="H53" s="155" t="str">
        <f>IF(D53&lt;A52*10,"エラー",IF(D53&gt;A52*10+9,"エラー","o"))</f>
        <v>o</v>
      </c>
      <c r="K53" s="155" t="str">
        <f t="shared" ref="K53:K56" si="41">F53</f>
        <v>三将</v>
      </c>
      <c r="L53" s="155" t="str">
        <f>E53</f>
        <v>田中　海音</v>
      </c>
      <c r="M53" s="120"/>
      <c r="N53" s="120">
        <v>8</v>
      </c>
      <c r="O53" s="155" t="str">
        <f t="shared" si="38"/>
        <v>橋本　　栞</v>
      </c>
      <c r="P53" s="155" t="str">
        <f t="shared" si="38"/>
        <v>副将</v>
      </c>
      <c r="R53" s="143"/>
      <c r="S53" s="417"/>
      <c r="T53" s="417"/>
      <c r="U53" s="425"/>
      <c r="V53" s="153">
        <v>113</v>
      </c>
      <c r="W53" s="158" t="str">
        <f>VLOOKUP(V53,'マスター (4)'!$B$3:$E$200,3,FALSE)</f>
        <v>山浦　心陽</v>
      </c>
      <c r="X53" s="158" t="str">
        <f>VLOOKUP(V53,'マスター (4)'!$B$3:$E$200,2,FALSE)</f>
        <v>三将</v>
      </c>
      <c r="Y53" s="155" t="str">
        <f t="shared" si="7"/>
        <v>o</v>
      </c>
      <c r="Z53" s="155" t="str">
        <f>IF(V53&lt;S52*10,"エラー",IF(V53&gt;S52*10+9,"エラー","o"))</f>
        <v>o</v>
      </c>
      <c r="AC53" s="155" t="str">
        <f t="shared" ref="AC53:AC56" si="42">X53</f>
        <v>三将</v>
      </c>
      <c r="AD53" s="155" t="str">
        <f>W53</f>
        <v>山浦　心陽</v>
      </c>
      <c r="AE53" s="120"/>
      <c r="AF53" s="120">
        <v>9</v>
      </c>
      <c r="AG53" s="155" t="str">
        <f t="shared" si="39"/>
        <v>飯田　奈央</v>
      </c>
      <c r="AH53" s="155" t="str">
        <f t="shared" si="39"/>
        <v>五将</v>
      </c>
      <c r="AJ53" s="146"/>
      <c r="AK53" s="417"/>
      <c r="AL53" s="417"/>
      <c r="AM53" s="425"/>
      <c r="AN53" s="153">
        <v>112</v>
      </c>
      <c r="AO53" s="158" t="str">
        <f>VLOOKUP(AN53,'マスター (4)'!$B$3:$E$200,3,FALSE)</f>
        <v>秋元敬士郎</v>
      </c>
      <c r="AP53" s="158" t="str">
        <f>VLOOKUP(AN53,'マスター (4)'!$B$3:$E$200,2,FALSE)</f>
        <v>副将</v>
      </c>
      <c r="AQ53" s="155" t="str">
        <f t="shared" si="2"/>
        <v>o</v>
      </c>
      <c r="AR53" s="155" t="str">
        <f>IF(AN53&lt;AK52*10,"エラー",IF(AN53&gt;AK52*10+9,"エラー","o"))</f>
        <v>o</v>
      </c>
      <c r="AU53" s="155" t="str">
        <f t="shared" ref="AU53:AU56" si="43">AP53</f>
        <v>副将</v>
      </c>
      <c r="AV53" s="155" t="str">
        <f>AO53</f>
        <v>秋元敬士郎</v>
      </c>
      <c r="AW53" s="120">
        <v>11</v>
      </c>
      <c r="AX53" s="120"/>
      <c r="AY53" s="155" t="str">
        <f t="shared" si="40"/>
        <v>山田　明奈</v>
      </c>
      <c r="AZ53" s="155" t="str">
        <f t="shared" si="40"/>
        <v>主将</v>
      </c>
      <c r="BB53" s="149"/>
      <c r="BD53" s="188" t="str">
        <f>VLOOKUP(BE53,'マスター (4)'!D:E,2,FALSE)</f>
        <v>滋賀</v>
      </c>
      <c r="BE53" s="168" t="str">
        <f t="shared" si="13"/>
        <v>橋本　　栞</v>
      </c>
      <c r="BF53" s="155"/>
      <c r="BG53" s="155" t="str">
        <f t="shared" si="10"/>
        <v>飯田　奈央</v>
      </c>
      <c r="BH53" s="155"/>
      <c r="BI53" s="155" t="str">
        <f t="shared" si="11"/>
        <v>秋元敬士郎</v>
      </c>
      <c r="BJ53" s="155"/>
      <c r="BK53">
        <f t="shared" si="4"/>
        <v>3</v>
      </c>
      <c r="BM53" s="155" t="str">
        <f t="shared" si="12"/>
        <v>橋本　　栞</v>
      </c>
      <c r="BN53" s="155" t="str">
        <f>VLOOKUP(BM53,'マスター (4)'!D:E,2,FALSE)</f>
        <v>滋賀</v>
      </c>
      <c r="BO53">
        <f>IF(BM53="",0,_xlfn.XLOOKUP(BM53,'マスター (4)'!$D$3:$D$168,'マスター (4)'!$B$3:$B$168,"",0,1))</f>
        <v>192</v>
      </c>
      <c r="BQ53" s="155" t="str">
        <v/>
      </c>
      <c r="BR53" s="155" t="e">
        <v>#N/A</v>
      </c>
      <c r="BS53" s="155">
        <v>0</v>
      </c>
    </row>
    <row r="54" spans="1:71">
      <c r="A54" s="417"/>
      <c r="B54" s="417"/>
      <c r="C54" s="425"/>
      <c r="D54" s="153">
        <v>184</v>
      </c>
      <c r="E54" s="158" t="str">
        <f>VLOOKUP(D54,'マスター (4)'!$B$3:$E$200,3,FALSE)</f>
        <v>舘　　桃花</v>
      </c>
      <c r="F54" s="158" t="str">
        <f>VLOOKUP(D54,'マスター (4)'!$B$3:$E$200,2,FALSE)</f>
        <v>四将</v>
      </c>
      <c r="G54" s="155" t="str">
        <f t="shared" si="5"/>
        <v>o</v>
      </c>
      <c r="H54" s="155" t="str">
        <f>IF(D54&lt;A52*10,"エラー",IF(D54&gt;A52*10+9,"エラー","o"))</f>
        <v>o</v>
      </c>
      <c r="K54" s="155" t="str">
        <f t="shared" si="41"/>
        <v>四将</v>
      </c>
      <c r="L54" s="155" t="str">
        <f>E54</f>
        <v>舘　　桃花</v>
      </c>
      <c r="M54" s="120"/>
      <c r="N54" s="120">
        <v>18</v>
      </c>
      <c r="O54" s="155" t="str">
        <f t="shared" si="38"/>
        <v>飯田　奈央</v>
      </c>
      <c r="P54" s="155" t="str">
        <f t="shared" si="38"/>
        <v>五将</v>
      </c>
      <c r="R54" s="143"/>
      <c r="S54" s="417"/>
      <c r="T54" s="417"/>
      <c r="U54" s="425"/>
      <c r="V54" s="153">
        <v>117</v>
      </c>
      <c r="W54" s="158" t="str">
        <f>VLOOKUP(V54,'マスター (4)'!$B$3:$E$200,3,FALSE)</f>
        <v>滝澤　耀斗</v>
      </c>
      <c r="X54" s="158" t="str">
        <f>VLOOKUP(V54,'マスター (4)'!$B$3:$E$200,2,FALSE)</f>
        <v>七将</v>
      </c>
      <c r="Y54" s="155" t="str">
        <f t="shared" si="7"/>
        <v>o</v>
      </c>
      <c r="Z54" s="155" t="str">
        <f>IF(V54&lt;S52*10,"エラー",IF(V54&gt;S52*10+9,"エラー","o"))</f>
        <v>o</v>
      </c>
      <c r="AC54" s="155" t="str">
        <f t="shared" si="42"/>
        <v>七将</v>
      </c>
      <c r="AD54" s="155" t="str">
        <f>W54</f>
        <v>滝澤　耀斗</v>
      </c>
      <c r="AE54" s="120"/>
      <c r="AF54" s="120">
        <v>8</v>
      </c>
      <c r="AG54" s="155" t="str">
        <f t="shared" si="39"/>
        <v>前田　彩希</v>
      </c>
      <c r="AH54" s="155" t="str">
        <f t="shared" si="39"/>
        <v>六将</v>
      </c>
      <c r="AJ54" s="146"/>
      <c r="AK54" s="417"/>
      <c r="AL54" s="417"/>
      <c r="AM54" s="425"/>
      <c r="AN54" s="153">
        <v>117</v>
      </c>
      <c r="AO54" s="158" t="str">
        <f>VLOOKUP(AN54,'マスター (4)'!$B$3:$E$200,3,FALSE)</f>
        <v>滝澤　耀斗</v>
      </c>
      <c r="AP54" s="158" t="str">
        <f>VLOOKUP(AN54,'マスター (4)'!$B$3:$E$200,2,FALSE)</f>
        <v>七将</v>
      </c>
      <c r="AQ54" s="155" t="str">
        <f t="shared" si="2"/>
        <v>o</v>
      </c>
      <c r="AR54" s="155" t="str">
        <f>IF(AN54&lt;AK52*10,"エラー",IF(AN54&gt;AK52*10+9,"エラー","o"))</f>
        <v>o</v>
      </c>
      <c r="AU54" s="155" t="str">
        <f t="shared" si="43"/>
        <v>七将</v>
      </c>
      <c r="AV54" s="155" t="str">
        <f>AO54</f>
        <v>滝澤　耀斗</v>
      </c>
      <c r="AW54" s="120"/>
      <c r="AX54" s="120">
        <v>9</v>
      </c>
      <c r="AY54" s="155" t="str">
        <f t="shared" si="40"/>
        <v>西　　理那</v>
      </c>
      <c r="AZ54" s="155" t="str">
        <f t="shared" si="40"/>
        <v>五将</v>
      </c>
      <c r="BB54" s="149"/>
      <c r="BD54" s="188" t="str">
        <f>VLOOKUP(BE54,'マスター (4)'!D:E,2,FALSE)</f>
        <v>滋賀</v>
      </c>
      <c r="BE54" s="168" t="str">
        <f t="shared" si="13"/>
        <v>飯田　奈央</v>
      </c>
      <c r="BF54" s="155"/>
      <c r="BG54" s="155" t="str">
        <f t="shared" si="10"/>
        <v>前田　彩希</v>
      </c>
      <c r="BH54" s="155"/>
      <c r="BI54" s="155" t="str">
        <f t="shared" si="11"/>
        <v>西　　理那</v>
      </c>
      <c r="BJ54" s="155"/>
      <c r="BK54">
        <f t="shared" si="4"/>
        <v>3</v>
      </c>
      <c r="BM54" s="155" t="str">
        <f t="shared" si="12"/>
        <v>飯田　奈央</v>
      </c>
      <c r="BN54" s="155" t="str">
        <f>VLOOKUP(BM54,'マスター (4)'!D:E,2,FALSE)</f>
        <v>滋賀</v>
      </c>
      <c r="BO54">
        <f>IF(BM54="",0,_xlfn.XLOOKUP(BM54,'マスター (4)'!$D$3:$D$168,'マスター (4)'!$B$3:$B$168,"",0,1))</f>
        <v>195</v>
      </c>
      <c r="BQ54" s="155" t="str">
        <v/>
      </c>
      <c r="BR54" s="155" t="e">
        <v>#N/A</v>
      </c>
      <c r="BS54" s="155">
        <v>0</v>
      </c>
    </row>
    <row r="55" spans="1:71">
      <c r="A55" s="417"/>
      <c r="B55" s="417"/>
      <c r="C55" s="425"/>
      <c r="D55" s="153">
        <v>182</v>
      </c>
      <c r="E55" s="158" t="str">
        <f>VLOOKUP(D55,'マスター (4)'!$B$3:$E$200,3,FALSE)</f>
        <v>井倉百々葉</v>
      </c>
      <c r="F55" s="158" t="str">
        <f>VLOOKUP(D55,'マスター (4)'!$B$3:$E$200,2,FALSE)</f>
        <v>副将</v>
      </c>
      <c r="G55" s="155" t="str">
        <f t="shared" si="5"/>
        <v>o</v>
      </c>
      <c r="H55" s="155" t="str">
        <f>IF(D55&lt;A52*10,"エラー",IF(D55&gt;A52*10+9,"エラー","o"))</f>
        <v>o</v>
      </c>
      <c r="K55" s="155" t="str">
        <f t="shared" si="41"/>
        <v>副将</v>
      </c>
      <c r="L55" s="155" t="str">
        <f>E55</f>
        <v>井倉百々葉</v>
      </c>
      <c r="M55" s="120"/>
      <c r="N55" s="120">
        <v>11</v>
      </c>
      <c r="O55" s="155" t="str">
        <f t="shared" si="38"/>
        <v>宮村　　楓</v>
      </c>
      <c r="P55" s="155" t="str">
        <f t="shared" si="38"/>
        <v>三将</v>
      </c>
      <c r="R55" s="143"/>
      <c r="S55" s="417"/>
      <c r="T55" s="417"/>
      <c r="U55" s="425"/>
      <c r="V55" s="153">
        <v>116</v>
      </c>
      <c r="W55" s="158" t="str">
        <f>VLOOKUP(V55,'マスター (4)'!$B$3:$E$200,3,FALSE)</f>
        <v>鈴木　珠帆</v>
      </c>
      <c r="X55" s="158" t="str">
        <f>VLOOKUP(V55,'マスター (4)'!$B$3:$E$200,2,FALSE)</f>
        <v>六将</v>
      </c>
      <c r="Y55" s="155" t="str">
        <f t="shared" si="7"/>
        <v>o</v>
      </c>
      <c r="Z55" s="155" t="str">
        <f>IF(V55&lt;S52*10,"エラー",IF(V55&gt;S52*10+9,"エラー","o"))</f>
        <v>o</v>
      </c>
      <c r="AC55" s="155" t="str">
        <f t="shared" si="42"/>
        <v>六将</v>
      </c>
      <c r="AD55" s="155" t="str">
        <f>W55</f>
        <v>鈴木　珠帆</v>
      </c>
      <c r="AE55" s="120"/>
      <c r="AF55" s="120">
        <v>14</v>
      </c>
      <c r="AG55" s="155" t="str">
        <f t="shared" si="39"/>
        <v>橋本　　栞</v>
      </c>
      <c r="AH55" s="155" t="str">
        <f t="shared" si="39"/>
        <v>副将</v>
      </c>
      <c r="AJ55" s="146"/>
      <c r="AK55" s="417"/>
      <c r="AL55" s="417"/>
      <c r="AM55" s="425"/>
      <c r="AN55" s="153">
        <v>111</v>
      </c>
      <c r="AO55" s="158" t="str">
        <f>VLOOKUP(AN55,'マスター (4)'!$B$3:$E$200,3,FALSE)</f>
        <v>川畑結莉子</v>
      </c>
      <c r="AP55" s="158" t="str">
        <f>VLOOKUP(AN55,'マスター (4)'!$B$3:$E$200,2,FALSE)</f>
        <v>主将</v>
      </c>
      <c r="AQ55" s="155" t="str">
        <f t="shared" si="2"/>
        <v>o</v>
      </c>
      <c r="AR55" s="155" t="str">
        <f>IF(AN55&lt;AK52*10,"エラー",IF(AN55&gt;AK52*10+9,"エラー","o"))</f>
        <v>o</v>
      </c>
      <c r="AU55" s="155" t="str">
        <f t="shared" si="43"/>
        <v>主将</v>
      </c>
      <c r="AV55" s="155" t="str">
        <f>AO55</f>
        <v>川畑結莉子</v>
      </c>
      <c r="AW55" s="120"/>
      <c r="AX55" s="120">
        <v>4</v>
      </c>
      <c r="AY55" s="155" t="str">
        <f t="shared" si="40"/>
        <v>井倉百々葉</v>
      </c>
      <c r="AZ55" s="155" t="str">
        <f t="shared" si="40"/>
        <v>副将</v>
      </c>
      <c r="BB55" s="149"/>
      <c r="BD55" s="188" t="str">
        <f>VLOOKUP(BE55,'マスター (4)'!D:E,2,FALSE)</f>
        <v>滋賀</v>
      </c>
      <c r="BE55" s="168" t="str">
        <f t="shared" si="13"/>
        <v>宮村　　楓</v>
      </c>
      <c r="BF55" s="155"/>
      <c r="BG55" s="155" t="str">
        <f t="shared" si="10"/>
        <v>橋本　　栞</v>
      </c>
      <c r="BH55" s="155"/>
      <c r="BI55" s="155" t="str">
        <f t="shared" si="11"/>
        <v>井倉百々葉</v>
      </c>
      <c r="BJ55" s="155"/>
      <c r="BK55">
        <f t="shared" si="4"/>
        <v>3</v>
      </c>
      <c r="BM55" s="155" t="str">
        <f t="shared" si="12"/>
        <v>宮村　　楓</v>
      </c>
      <c r="BN55" s="155" t="str">
        <f>VLOOKUP(BM55,'マスター (4)'!D:E,2,FALSE)</f>
        <v>滋賀</v>
      </c>
      <c r="BO55">
        <f>IF(BM55="",0,_xlfn.XLOOKUP(BM55,'マスター (4)'!$D$3:$D$168,'マスター (4)'!$B$3:$B$168,"",0,1))</f>
        <v>193</v>
      </c>
      <c r="BQ55" s="155" t="str">
        <v/>
      </c>
      <c r="BR55" s="155" t="e">
        <v>#N/A</v>
      </c>
      <c r="BS55" s="155">
        <v>0</v>
      </c>
    </row>
    <row r="56" spans="1:71">
      <c r="A56" s="417"/>
      <c r="B56" s="417"/>
      <c r="C56" s="425"/>
      <c r="D56" s="153">
        <v>185</v>
      </c>
      <c r="E56" s="158" t="str">
        <f>VLOOKUP(D56,'マスター (4)'!$B$3:$E$200,3,FALSE)</f>
        <v>西　　理那</v>
      </c>
      <c r="F56" s="158" t="str">
        <f>VLOOKUP(D56,'マスター (4)'!$B$3:$E$200,2,FALSE)</f>
        <v>五将</v>
      </c>
      <c r="G56" s="155" t="str">
        <f t="shared" si="5"/>
        <v>o</v>
      </c>
      <c r="H56" s="155" t="str">
        <f>IF(D56&lt;A52*10,"エラー",IF(D56&gt;A52*10+9,"エラー","o"))</f>
        <v>o</v>
      </c>
      <c r="K56" s="155" t="str">
        <f t="shared" si="41"/>
        <v>五将</v>
      </c>
      <c r="L56" s="155" t="str">
        <f>E56</f>
        <v>西　　理那</v>
      </c>
      <c r="M56" s="120"/>
      <c r="N56" s="120">
        <v>10</v>
      </c>
      <c r="O56" s="155" t="str">
        <f t="shared" si="38"/>
        <v>内糸　　葵</v>
      </c>
      <c r="P56" s="155" t="str">
        <f t="shared" si="38"/>
        <v>四将</v>
      </c>
      <c r="R56" s="143"/>
      <c r="S56" s="417"/>
      <c r="T56" s="417"/>
      <c r="U56" s="425"/>
      <c r="V56" s="153">
        <v>111</v>
      </c>
      <c r="W56" s="158" t="str">
        <f>VLOOKUP(V56,'マスター (4)'!$B$3:$E$200,3,FALSE)</f>
        <v>川畑結莉子</v>
      </c>
      <c r="X56" s="158" t="str">
        <f>VLOOKUP(V56,'マスター (4)'!$B$3:$E$200,2,FALSE)</f>
        <v>主将</v>
      </c>
      <c r="Y56" s="155" t="str">
        <f t="shared" si="7"/>
        <v>o</v>
      </c>
      <c r="Z56" s="155" t="str">
        <f>IF(V56&lt;S52*10,"エラー",IF(V56&gt;S52*10+9,"エラー","o"))</f>
        <v>o</v>
      </c>
      <c r="AC56" s="155" t="str">
        <f t="shared" si="42"/>
        <v>主将</v>
      </c>
      <c r="AD56" s="155" t="str">
        <f>W56</f>
        <v>川畑結莉子</v>
      </c>
      <c r="AE56" s="120"/>
      <c r="AF56" s="120">
        <v>12</v>
      </c>
      <c r="AG56" s="155" t="str">
        <f t="shared" si="39"/>
        <v>宮村　　楓</v>
      </c>
      <c r="AH56" s="155" t="str">
        <f t="shared" si="39"/>
        <v>三将</v>
      </c>
      <c r="AJ56" s="146"/>
      <c r="AK56" s="417"/>
      <c r="AL56" s="417"/>
      <c r="AM56" s="425"/>
      <c r="AN56" s="153">
        <v>115</v>
      </c>
      <c r="AO56" s="158" t="str">
        <f>VLOOKUP(AN56,'マスター (4)'!$B$3:$E$200,3,FALSE)</f>
        <v>關　萌々果</v>
      </c>
      <c r="AP56" s="158" t="str">
        <f>VLOOKUP(AN56,'マスター (4)'!$B$3:$E$200,2,FALSE)</f>
        <v>五将</v>
      </c>
      <c r="AQ56" s="155" t="str">
        <f t="shared" si="2"/>
        <v>o</v>
      </c>
      <c r="AR56" s="155" t="str">
        <f>IF(AN56&lt;AK52*10,"エラー",IF(AN56&gt;AK52*10+9,"エラー","o"))</f>
        <v>o</v>
      </c>
      <c r="AU56" s="155" t="str">
        <f t="shared" si="43"/>
        <v>五将</v>
      </c>
      <c r="AV56" s="155" t="str">
        <f>AO56</f>
        <v>關　萌々果</v>
      </c>
      <c r="AW56" s="120">
        <v>20</v>
      </c>
      <c r="AX56" s="120"/>
      <c r="AY56" s="155" t="str">
        <f t="shared" si="40"/>
        <v>松井　春陽</v>
      </c>
      <c r="AZ56" s="155" t="str">
        <f t="shared" si="40"/>
        <v>七将</v>
      </c>
      <c r="BB56" s="149"/>
      <c r="BD56" s="188" t="str">
        <f>VLOOKUP(BE56,'マスター (4)'!D:E,2,FALSE)</f>
        <v>滋賀</v>
      </c>
      <c r="BE56" s="168" t="str">
        <f t="shared" si="13"/>
        <v>内糸　　葵</v>
      </c>
      <c r="BF56" s="155"/>
      <c r="BG56" s="155" t="str">
        <f t="shared" si="10"/>
        <v>宮村　　楓</v>
      </c>
      <c r="BH56" s="155"/>
      <c r="BI56" s="155" t="str">
        <f t="shared" si="11"/>
        <v>關　萌々果</v>
      </c>
      <c r="BJ56" s="155"/>
      <c r="BK56">
        <f t="shared" si="4"/>
        <v>1</v>
      </c>
      <c r="BM56" s="155" t="str">
        <f t="shared" si="12"/>
        <v/>
      </c>
      <c r="BN56" s="155" t="e">
        <f>VLOOKUP(BM56,'マスター (4)'!D:E,2,FALSE)</f>
        <v>#N/A</v>
      </c>
      <c r="BO56">
        <f>IF(BM56="",0,_xlfn.XLOOKUP(BM56,'マスター (4)'!$D$3:$D$168,'マスター (4)'!$B$3:$B$168,"",0,1))</f>
        <v>0</v>
      </c>
      <c r="BQ56" s="155" t="str">
        <v/>
      </c>
      <c r="BR56" s="155" t="e">
        <v>#N/A</v>
      </c>
      <c r="BS56" s="155">
        <v>0</v>
      </c>
    </row>
    <row r="57" spans="1:71">
      <c r="A57" s="417">
        <f>VLOOKUP(C57,'マスター (4)'!$K:$M,2,FALSE)</f>
        <v>19</v>
      </c>
      <c r="B57" s="417" t="str">
        <f>VLOOKUP(C57,'マスター (4)'!$K:$M,3,FALSE)</f>
        <v>滋賀</v>
      </c>
      <c r="C57" s="420" t="s">
        <v>501</v>
      </c>
      <c r="D57" s="153">
        <v>191</v>
      </c>
      <c r="E57" s="155" t="str">
        <f>VLOOKUP(D57,'マスター (4)'!$B$3:$E$200,3,FALSE)</f>
        <v>小山　愛葵</v>
      </c>
      <c r="F57" s="155" t="str">
        <f>VLOOKUP(D57,'マスター (4)'!$B$3:$E$200,2,FALSE)</f>
        <v>主将</v>
      </c>
      <c r="G57" s="155" t="str">
        <f t="shared" si="5"/>
        <v>o</v>
      </c>
      <c r="H57" s="155" t="str">
        <f>IF(D57&lt;A57*10,"エラー",IF(D57&gt;A57*10+9,"エラー","o"))</f>
        <v>o</v>
      </c>
      <c r="R57" s="143"/>
      <c r="S57" s="417">
        <f>VLOOKUP(U57,'マスター (4)'!$K:$M,2,FALSE)</f>
        <v>19</v>
      </c>
      <c r="T57" s="417" t="str">
        <f>VLOOKUP(U57,'マスター (4)'!$K:$M,3,FALSE)</f>
        <v>滋賀</v>
      </c>
      <c r="U57" s="420" t="s">
        <v>501</v>
      </c>
      <c r="V57" s="153">
        <v>191</v>
      </c>
      <c r="W57" s="155" t="str">
        <f>VLOOKUP(V57,'マスター (4)'!$B$3:$E$200,3,FALSE)</f>
        <v>小山　愛葵</v>
      </c>
      <c r="X57" s="155" t="str">
        <f>VLOOKUP(V57,'マスター (4)'!$B$3:$E$200,2,FALSE)</f>
        <v>主将</v>
      </c>
      <c r="Y57" s="155" t="str">
        <f t="shared" si="7"/>
        <v>o</v>
      </c>
      <c r="Z57" s="155" t="str">
        <f>IF(V57&lt;S57*10,"エラー",IF(V57&gt;S57*10+9,"エラー","o"))</f>
        <v>o</v>
      </c>
      <c r="AJ57" s="146"/>
      <c r="AK57" s="417">
        <f>VLOOKUP(AM57,'マスター (4)'!$K:$M,2,FALSE)</f>
        <v>18</v>
      </c>
      <c r="AL57" s="417" t="str">
        <f>VLOOKUP(AM57,'マスター (4)'!$K:$M,3,FALSE)</f>
        <v>三重</v>
      </c>
      <c r="AM57" s="420" t="s">
        <v>500</v>
      </c>
      <c r="AN57" s="153">
        <v>183</v>
      </c>
      <c r="AO57" s="155" t="str">
        <f>VLOOKUP(AN57,'マスター (4)'!$B$3:$E$200,3,FALSE)</f>
        <v>田中　海音</v>
      </c>
      <c r="AP57" s="155" t="str">
        <f>VLOOKUP(AN57,'マスター (4)'!$B$3:$E$200,2,FALSE)</f>
        <v>三将</v>
      </c>
      <c r="AQ57" s="155" t="str">
        <f t="shared" si="2"/>
        <v>o</v>
      </c>
      <c r="AR57" s="155" t="str">
        <f>IF(AN57&lt;AK57*10,"エラー",IF(AN57&gt;AK57*10+9,"エラー","o"))</f>
        <v>o</v>
      </c>
      <c r="BB57" s="149"/>
      <c r="BD57" s="188" t="e">
        <f>VLOOKUP(BE57,'マスター (4)'!D:E,2,FALSE)</f>
        <v>#N/A</v>
      </c>
      <c r="BE57" s="259"/>
      <c r="BF57" s="260"/>
      <c r="BG57" s="260"/>
      <c r="BH57" s="260"/>
      <c r="BI57" s="260"/>
      <c r="BJ57" s="260"/>
      <c r="BK57">
        <f t="shared" si="4"/>
        <v>0</v>
      </c>
      <c r="BM57" s="155" t="str">
        <f t="shared" si="12"/>
        <v/>
      </c>
      <c r="BN57" s="155" t="e">
        <f>VLOOKUP(BM57,'マスター (4)'!D:E,2,FALSE)</f>
        <v>#N/A</v>
      </c>
      <c r="BO57">
        <f>IF(BM57="",0,_xlfn.XLOOKUP(BM57,'マスター (4)'!$D$3:$D$168,'マスター (4)'!$B$3:$B$168,"",0,1))</f>
        <v>0</v>
      </c>
      <c r="BQ57" s="155" t="str">
        <v/>
      </c>
      <c r="BR57" s="155" t="e">
        <v>#N/A</v>
      </c>
      <c r="BS57" s="155">
        <v>0</v>
      </c>
    </row>
    <row r="58" spans="1:71">
      <c r="A58" s="417"/>
      <c r="B58" s="417"/>
      <c r="C58" s="420"/>
      <c r="D58" s="153">
        <v>192</v>
      </c>
      <c r="E58" s="155" t="str">
        <f>VLOOKUP(D58,'マスター (4)'!$B$3:$E$200,3,FALSE)</f>
        <v>橋本　　栞</v>
      </c>
      <c r="F58" s="155" t="str">
        <f>VLOOKUP(D58,'マスター (4)'!$B$3:$E$200,2,FALSE)</f>
        <v>副将</v>
      </c>
      <c r="G58" s="155" t="str">
        <f t="shared" si="5"/>
        <v>o</v>
      </c>
      <c r="H58" s="155" t="str">
        <f>IF(D58&lt;A57*10,"エラー",IF(D58&gt;A57*10+9,"エラー","o"))</f>
        <v>o</v>
      </c>
      <c r="R58" s="143"/>
      <c r="S58" s="417"/>
      <c r="T58" s="417"/>
      <c r="U58" s="420"/>
      <c r="V58" s="153">
        <v>195</v>
      </c>
      <c r="W58" s="155" t="str">
        <f>VLOOKUP(V58,'マスター (4)'!$B$3:$E$200,3,FALSE)</f>
        <v>飯田　奈央</v>
      </c>
      <c r="X58" s="155" t="str">
        <f>VLOOKUP(V58,'マスター (4)'!$B$3:$E$200,2,FALSE)</f>
        <v>五将</v>
      </c>
      <c r="Y58" s="155" t="str">
        <f t="shared" si="7"/>
        <v>o</v>
      </c>
      <c r="Z58" s="155" t="str">
        <f>IF(V58&lt;S57*10,"エラー",IF(V58&gt;S57*10+9,"エラー","o"))</f>
        <v>o</v>
      </c>
      <c r="AJ58" s="146"/>
      <c r="AK58" s="417"/>
      <c r="AL58" s="417"/>
      <c r="AM58" s="420"/>
      <c r="AN58" s="153">
        <v>181</v>
      </c>
      <c r="AO58" s="155" t="str">
        <f>VLOOKUP(AN58,'マスター (4)'!$B$3:$E$200,3,FALSE)</f>
        <v>山田　明奈</v>
      </c>
      <c r="AP58" s="155" t="str">
        <f>VLOOKUP(AN58,'マスター (4)'!$B$3:$E$200,2,FALSE)</f>
        <v>主将</v>
      </c>
      <c r="AQ58" s="155" t="str">
        <f t="shared" si="2"/>
        <v>o</v>
      </c>
      <c r="AR58" s="155" t="str">
        <f>IF(AN58&lt;AK57*10,"エラー",IF(AN58&gt;AK57*10+9,"エラー","o"))</f>
        <v>o</v>
      </c>
      <c r="BB58" s="149"/>
      <c r="BD58" s="188" t="e">
        <f>VLOOKUP(BE58,'マスター (4)'!D:E,2,FALSE)</f>
        <v>#N/A</v>
      </c>
      <c r="BE58" s="259"/>
      <c r="BF58" s="260"/>
      <c r="BG58" s="260"/>
      <c r="BH58" s="260"/>
      <c r="BI58" s="260"/>
      <c r="BJ58" s="260"/>
      <c r="BK58">
        <f t="shared" si="4"/>
        <v>0</v>
      </c>
      <c r="BM58" s="155" t="str">
        <f t="shared" si="12"/>
        <v/>
      </c>
      <c r="BN58" s="155" t="e">
        <f>VLOOKUP(BM58,'マスター (4)'!D:E,2,FALSE)</f>
        <v>#N/A</v>
      </c>
      <c r="BO58">
        <f>IF(BM58="",0,_xlfn.XLOOKUP(BM58,'マスター (4)'!$D$3:$D$168,'マスター (4)'!$B$3:$B$168,"",0,1))</f>
        <v>0</v>
      </c>
      <c r="BQ58" s="155" t="str">
        <v/>
      </c>
      <c r="BR58" s="155" t="e">
        <v>#N/A</v>
      </c>
      <c r="BS58" s="155">
        <v>0</v>
      </c>
    </row>
    <row r="59" spans="1:71">
      <c r="A59" s="417"/>
      <c r="B59" s="417"/>
      <c r="C59" s="420"/>
      <c r="D59" s="153">
        <v>195</v>
      </c>
      <c r="E59" s="155" t="str">
        <f>VLOOKUP(D59,'マスター (4)'!$B$3:$E$200,3,FALSE)</f>
        <v>飯田　奈央</v>
      </c>
      <c r="F59" s="155" t="str">
        <f>VLOOKUP(D59,'マスター (4)'!$B$3:$E$200,2,FALSE)</f>
        <v>五将</v>
      </c>
      <c r="G59" s="155" t="str">
        <f t="shared" si="5"/>
        <v>o</v>
      </c>
      <c r="H59" s="155" t="str">
        <f>IF(D59&lt;A57*10,"エラー",IF(D59&gt;A57*10+9,"エラー","o"))</f>
        <v>o</v>
      </c>
      <c r="R59" s="143"/>
      <c r="S59" s="417"/>
      <c r="T59" s="417"/>
      <c r="U59" s="420"/>
      <c r="V59" s="153">
        <v>196</v>
      </c>
      <c r="W59" s="155" t="str">
        <f>VLOOKUP(V59,'マスター (4)'!$B$3:$E$200,3,FALSE)</f>
        <v>前田　彩希</v>
      </c>
      <c r="X59" s="155" t="str">
        <f>VLOOKUP(V59,'マスター (4)'!$B$3:$E$200,2,FALSE)</f>
        <v>六将</v>
      </c>
      <c r="Y59" s="155" t="str">
        <f t="shared" si="7"/>
        <v>o</v>
      </c>
      <c r="Z59" s="155" t="str">
        <f>IF(V59&lt;S57*10,"エラー",IF(V59&gt;S57*10+9,"エラー","o"))</f>
        <v>o</v>
      </c>
      <c r="AJ59" s="146"/>
      <c r="AK59" s="417"/>
      <c r="AL59" s="417"/>
      <c r="AM59" s="420"/>
      <c r="AN59" s="153">
        <v>185</v>
      </c>
      <c r="AO59" s="155" t="str">
        <f>VLOOKUP(AN59,'マスター (4)'!$B$3:$E$200,3,FALSE)</f>
        <v>西　　理那</v>
      </c>
      <c r="AP59" s="155" t="str">
        <f>VLOOKUP(AN59,'マスター (4)'!$B$3:$E$200,2,FALSE)</f>
        <v>五将</v>
      </c>
      <c r="AQ59" s="155" t="str">
        <f t="shared" si="2"/>
        <v>o</v>
      </c>
      <c r="AR59" s="155" t="str">
        <f>IF(AN59&lt;AK57*10,"エラー",IF(AN59&gt;AK57*10+9,"エラー","o"))</f>
        <v>o</v>
      </c>
      <c r="BB59" s="149"/>
      <c r="BD59" s="188" t="e">
        <f>VLOOKUP(BE59,'マスター (4)'!D:E,2,FALSE)</f>
        <v>#N/A</v>
      </c>
      <c r="BE59" s="259"/>
      <c r="BF59" s="260"/>
      <c r="BG59" s="260"/>
      <c r="BH59" s="260"/>
      <c r="BI59" s="260"/>
      <c r="BJ59" s="260"/>
      <c r="BK59">
        <f t="shared" si="4"/>
        <v>0</v>
      </c>
      <c r="BM59" s="155" t="str">
        <f t="shared" si="12"/>
        <v/>
      </c>
      <c r="BN59" s="155" t="e">
        <f>VLOOKUP(BM59,'マスター (4)'!D:E,2,FALSE)</f>
        <v>#N/A</v>
      </c>
      <c r="BO59">
        <f>IF(BM59="",0,_xlfn.XLOOKUP(BM59,'マスター (4)'!$D$3:$D$168,'マスター (4)'!$B$3:$B$168,"",0,1))</f>
        <v>0</v>
      </c>
      <c r="BQ59" s="155" t="str">
        <v/>
      </c>
      <c r="BR59" s="155" t="e">
        <v>#N/A</v>
      </c>
      <c r="BS59" s="155">
        <v>0</v>
      </c>
    </row>
    <row r="60" spans="1:71">
      <c r="A60" s="417"/>
      <c r="B60" s="417"/>
      <c r="C60" s="420"/>
      <c r="D60" s="153">
        <v>193</v>
      </c>
      <c r="E60" s="155" t="str">
        <f>VLOOKUP(D60,'マスター (4)'!$B$3:$E$200,3,FALSE)</f>
        <v>宮村　　楓</v>
      </c>
      <c r="F60" s="155" t="str">
        <f>VLOOKUP(D60,'マスター (4)'!$B$3:$E$200,2,FALSE)</f>
        <v>三将</v>
      </c>
      <c r="G60" s="155" t="str">
        <f t="shared" si="5"/>
        <v>o</v>
      </c>
      <c r="H60" s="155" t="str">
        <f>IF(D60&lt;A57*10,"エラー",IF(D60&gt;A57*10+9,"エラー","o"))</f>
        <v>o</v>
      </c>
      <c r="R60" s="143"/>
      <c r="S60" s="417"/>
      <c r="T60" s="417"/>
      <c r="U60" s="420"/>
      <c r="V60" s="153">
        <v>192</v>
      </c>
      <c r="W60" s="155" t="str">
        <f>VLOOKUP(V60,'マスター (4)'!$B$3:$E$200,3,FALSE)</f>
        <v>橋本　　栞</v>
      </c>
      <c r="X60" s="155" t="str">
        <f>VLOOKUP(V60,'マスター (4)'!$B$3:$E$200,2,FALSE)</f>
        <v>副将</v>
      </c>
      <c r="Y60" s="155" t="str">
        <f t="shared" si="7"/>
        <v>o</v>
      </c>
      <c r="Z60" s="155" t="str">
        <f>IF(V60&lt;S57*10,"エラー",IF(V60&gt;S57*10+9,"エラー","o"))</f>
        <v>o</v>
      </c>
      <c r="AJ60" s="146"/>
      <c r="AK60" s="417"/>
      <c r="AL60" s="417"/>
      <c r="AM60" s="420"/>
      <c r="AN60" s="153">
        <v>182</v>
      </c>
      <c r="AO60" s="155" t="str">
        <f>VLOOKUP(AN60,'マスター (4)'!$B$3:$E$200,3,FALSE)</f>
        <v>井倉百々葉</v>
      </c>
      <c r="AP60" s="155" t="str">
        <f>VLOOKUP(AN60,'マスター (4)'!$B$3:$E$200,2,FALSE)</f>
        <v>副将</v>
      </c>
      <c r="AQ60" s="155" t="str">
        <f t="shared" si="2"/>
        <v>o</v>
      </c>
      <c r="AR60" s="155" t="str">
        <f>IF(AN60&lt;AK57*10,"エラー",IF(AN60&gt;AK57*10+9,"エラー","o"))</f>
        <v>o</v>
      </c>
      <c r="BB60" s="149"/>
      <c r="BD60" s="188" t="e">
        <f>VLOOKUP(BE60,'マスター (4)'!D:E,2,FALSE)</f>
        <v>#N/A</v>
      </c>
      <c r="BE60" s="259"/>
      <c r="BF60" s="260"/>
      <c r="BG60" s="260"/>
      <c r="BH60" s="260"/>
      <c r="BI60" s="260"/>
      <c r="BJ60" s="260"/>
      <c r="BK60">
        <f t="shared" si="4"/>
        <v>0</v>
      </c>
      <c r="BM60" s="155" t="str">
        <f t="shared" si="12"/>
        <v/>
      </c>
      <c r="BN60" s="155" t="e">
        <f>VLOOKUP(BM60,'マスター (4)'!D:E,2,FALSE)</f>
        <v>#N/A</v>
      </c>
      <c r="BO60">
        <f>IF(BM60="",0,_xlfn.XLOOKUP(BM60,'マスター (4)'!$D$3:$D$168,'マスター (4)'!$B$3:$B$168,"",0,1))</f>
        <v>0</v>
      </c>
      <c r="BQ60" s="155" t="str">
        <v/>
      </c>
      <c r="BR60" s="155" t="e">
        <v>#N/A</v>
      </c>
      <c r="BS60" s="155">
        <v>0</v>
      </c>
    </row>
    <row r="61" spans="1:71" ht="19" thickBot="1">
      <c r="A61" s="417"/>
      <c r="B61" s="417"/>
      <c r="C61" s="421"/>
      <c r="D61" s="153">
        <v>194</v>
      </c>
      <c r="E61" s="155" t="str">
        <f>VLOOKUP(D61,'マスター (4)'!$B$3:$E$200,3,FALSE)</f>
        <v>内糸　　葵</v>
      </c>
      <c r="F61" s="155" t="str">
        <f>VLOOKUP(D61,'マスター (4)'!$B$3:$E$200,2,FALSE)</f>
        <v>四将</v>
      </c>
      <c r="G61" s="155" t="str">
        <f t="shared" si="5"/>
        <v>o</v>
      </c>
      <c r="H61" s="155" t="str">
        <f>IF(D61&lt;A57*10,"エラー",IF(D61&gt;A57*10+9,"エラー","o"))</f>
        <v>o</v>
      </c>
      <c r="K61" t="str">
        <f>B62</f>
        <v>群馬</v>
      </c>
      <c r="O61" t="str">
        <f>B67</f>
        <v>愛知</v>
      </c>
      <c r="R61" s="143"/>
      <c r="S61" s="417"/>
      <c r="T61" s="417"/>
      <c r="U61" s="421"/>
      <c r="V61" s="153">
        <v>193</v>
      </c>
      <c r="W61" s="155" t="str">
        <f>VLOOKUP(V61,'マスター (4)'!$B$3:$E$200,3,FALSE)</f>
        <v>宮村　　楓</v>
      </c>
      <c r="X61" s="155" t="str">
        <f>VLOOKUP(V61,'マスター (4)'!$B$3:$E$200,2,FALSE)</f>
        <v>三将</v>
      </c>
      <c r="Y61" s="155" t="str">
        <f t="shared" si="7"/>
        <v>o</v>
      </c>
      <c r="Z61" s="155" t="str">
        <f>IF(V61&lt;S57*10,"エラー",IF(V61&gt;S57*10+9,"エラー","o"))</f>
        <v>o</v>
      </c>
      <c r="AC61" t="str">
        <f>T62</f>
        <v>群馬</v>
      </c>
      <c r="AG61" t="str">
        <f>T67</f>
        <v>北海道</v>
      </c>
      <c r="AJ61" s="146"/>
      <c r="AK61" s="417"/>
      <c r="AL61" s="417"/>
      <c r="AM61" s="421"/>
      <c r="AN61" s="153">
        <v>187</v>
      </c>
      <c r="AO61" s="155" t="str">
        <f>VLOOKUP(AN61,'マスター (4)'!$B$3:$E$200,3,FALSE)</f>
        <v>松井　春陽</v>
      </c>
      <c r="AP61" s="155" t="str">
        <f>VLOOKUP(AN61,'マスター (4)'!$B$3:$E$200,2,FALSE)</f>
        <v>七将</v>
      </c>
      <c r="AQ61" s="155" t="str">
        <f t="shared" si="2"/>
        <v>o</v>
      </c>
      <c r="AR61" s="155" t="str">
        <f>IF(AN61&lt;AK57*10,"エラー",IF(AN61&gt;AK57*10+9,"エラー","o"))</f>
        <v>o</v>
      </c>
      <c r="AU61" t="str">
        <f>AL62</f>
        <v>群馬</v>
      </c>
      <c r="AY61" t="str">
        <f>AL67</f>
        <v>岩手</v>
      </c>
      <c r="BB61" s="149"/>
      <c r="BD61" s="188" t="e">
        <f>VLOOKUP(BE61,'マスター (4)'!D:E,2,FALSE)</f>
        <v>#N/A</v>
      </c>
      <c r="BE61" s="259"/>
      <c r="BF61" s="260"/>
      <c r="BG61" s="260"/>
      <c r="BH61" s="260"/>
      <c r="BI61" s="260"/>
      <c r="BJ61" s="260"/>
      <c r="BK61">
        <f t="shared" si="4"/>
        <v>0</v>
      </c>
      <c r="BM61" s="155" t="str">
        <f t="shared" si="12"/>
        <v/>
      </c>
      <c r="BN61" s="155" t="e">
        <f>VLOOKUP(BM61,'マスター (4)'!D:E,2,FALSE)</f>
        <v>#N/A</v>
      </c>
      <c r="BO61">
        <f>IF(BM61="",0,_xlfn.XLOOKUP(BM61,'マスター (4)'!$D$3:$D$168,'マスター (4)'!$B$3:$B$168,"",0,1))</f>
        <v>0</v>
      </c>
      <c r="BQ61" s="155" t="str">
        <v/>
      </c>
      <c r="BR61" s="155" t="e">
        <v>#N/A</v>
      </c>
      <c r="BS61" s="155">
        <v>0</v>
      </c>
    </row>
    <row r="62" spans="1:71">
      <c r="A62" s="417">
        <f>VLOOKUP(C62,'マスター (4)'!$K:$M,2,FALSE)</f>
        <v>6</v>
      </c>
      <c r="B62" s="417" t="str">
        <f>VLOOKUP(C62,'マスター (4)'!$K:$M,3,FALSE)</f>
        <v>群馬</v>
      </c>
      <c r="C62" s="426" t="s">
        <v>363</v>
      </c>
      <c r="D62" s="153">
        <v>62</v>
      </c>
      <c r="E62" s="159" t="str">
        <f>VLOOKUP(D62,'マスター (4)'!$B$3:$E$200,3,FALSE)</f>
        <v>木暮　陸斗</v>
      </c>
      <c r="F62" s="159" t="str">
        <f>VLOOKUP(D62,'マスター (4)'!$B$3:$E$200,2,FALSE)</f>
        <v>副将</v>
      </c>
      <c r="G62" s="155" t="str">
        <f t="shared" si="5"/>
        <v>o</v>
      </c>
      <c r="H62" s="155" t="str">
        <f>IF(D62&lt;A62*10,"エラー",IF(D62&gt;A62*10+9,"エラー","o"))</f>
        <v>o</v>
      </c>
      <c r="K62" s="155" t="str">
        <f>F62</f>
        <v>副将</v>
      </c>
      <c r="L62" s="155" t="str">
        <f>E62</f>
        <v>木暮　陸斗</v>
      </c>
      <c r="M62" s="120">
        <v>13</v>
      </c>
      <c r="N62" s="120"/>
      <c r="O62" s="155" t="str">
        <f t="shared" ref="O62:P66" si="44">E67</f>
        <v>早坂はるな</v>
      </c>
      <c r="P62" s="155" t="str">
        <f t="shared" si="44"/>
        <v>副将</v>
      </c>
      <c r="R62" s="143"/>
      <c r="S62" s="417">
        <f>VLOOKUP(U62,'マスター (4)'!$K:$M,2,FALSE)</f>
        <v>6</v>
      </c>
      <c r="T62" s="417" t="str">
        <f>VLOOKUP(U62,'マスター (4)'!$K:$M,3,FALSE)</f>
        <v>群馬</v>
      </c>
      <c r="U62" s="426" t="s">
        <v>363</v>
      </c>
      <c r="V62" s="153">
        <v>62</v>
      </c>
      <c r="W62" s="159" t="str">
        <f>VLOOKUP(V62,'マスター (4)'!$B$3:$E$200,3,FALSE)</f>
        <v>木暮　陸斗</v>
      </c>
      <c r="X62" s="159" t="str">
        <f>VLOOKUP(V62,'マスター (4)'!$B$3:$E$200,2,FALSE)</f>
        <v>副将</v>
      </c>
      <c r="Y62" s="155" t="str">
        <f t="shared" si="7"/>
        <v>o</v>
      </c>
      <c r="Z62" s="155" t="str">
        <f>IF(V62&lt;S62*10,"エラー",IF(V62&gt;S62*10+9,"エラー","o"))</f>
        <v>o</v>
      </c>
      <c r="AC62" s="155" t="str">
        <f>X62</f>
        <v>副将</v>
      </c>
      <c r="AD62" s="155" t="str">
        <f>W62</f>
        <v>木暮　陸斗</v>
      </c>
      <c r="AE62" s="120">
        <v>14</v>
      </c>
      <c r="AF62" s="120"/>
      <c r="AG62" s="155" t="str">
        <f t="shared" ref="AG62:AH66" si="45">W67</f>
        <v>村上　　佑</v>
      </c>
      <c r="AH62" s="155" t="str">
        <f t="shared" si="45"/>
        <v>六将</v>
      </c>
      <c r="AJ62" s="146"/>
      <c r="AK62" s="417">
        <f>VLOOKUP(AM62,'マスター (4)'!$K:$M,2,FALSE)</f>
        <v>6</v>
      </c>
      <c r="AL62" s="417" t="str">
        <f>VLOOKUP(AM62,'マスター (4)'!$K:$M,3,FALSE)</f>
        <v>群馬</v>
      </c>
      <c r="AM62" s="426" t="s">
        <v>363</v>
      </c>
      <c r="AN62" s="153">
        <v>62</v>
      </c>
      <c r="AO62" s="159" t="str">
        <f>VLOOKUP(AN62,'マスター (4)'!$B$3:$E$200,3,FALSE)</f>
        <v>木暮　陸斗</v>
      </c>
      <c r="AP62" s="159" t="str">
        <f>VLOOKUP(AN62,'マスター (4)'!$B$3:$E$200,2,FALSE)</f>
        <v>副将</v>
      </c>
      <c r="AQ62" s="155" t="str">
        <f t="shared" si="2"/>
        <v>o</v>
      </c>
      <c r="AR62" s="155" t="str">
        <f>IF(AN62&lt;AK62*10,"エラー",IF(AN62&gt;AK62*10+9,"エラー","o"))</f>
        <v>o</v>
      </c>
      <c r="AU62" s="155" t="str">
        <f>AP62</f>
        <v>副将</v>
      </c>
      <c r="AV62" s="155" t="str">
        <f>AO62</f>
        <v>木暮　陸斗</v>
      </c>
      <c r="AW62" s="120">
        <v>10</v>
      </c>
      <c r="AX62" s="120"/>
      <c r="AY62" s="155" t="str">
        <f t="shared" ref="AY62:AZ66" si="46">AO67</f>
        <v>江口　小春</v>
      </c>
      <c r="AZ62" s="155" t="str">
        <f t="shared" si="46"/>
        <v>主将</v>
      </c>
      <c r="BB62" s="149"/>
      <c r="BD62" s="188" t="str">
        <f>VLOOKUP(BE62,'マスター (4)'!D:E,2,FALSE)</f>
        <v>群馬</v>
      </c>
      <c r="BE62" s="168" t="str">
        <f t="shared" si="13"/>
        <v>木暮　陸斗</v>
      </c>
      <c r="BF62" s="155"/>
      <c r="BG62" s="155" t="str">
        <f t="shared" si="10"/>
        <v>木暮　陸斗</v>
      </c>
      <c r="BH62" s="155"/>
      <c r="BI62" s="155" t="str">
        <f t="shared" si="11"/>
        <v>木暮　陸斗</v>
      </c>
      <c r="BJ62" s="155"/>
      <c r="BK62">
        <f t="shared" si="4"/>
        <v>3</v>
      </c>
      <c r="BM62" s="155" t="str">
        <f t="shared" si="12"/>
        <v>木暮　陸斗</v>
      </c>
      <c r="BN62" s="155" t="str">
        <f>VLOOKUP(BM62,'マスター (4)'!D:E,2,FALSE)</f>
        <v>群馬</v>
      </c>
      <c r="BO62">
        <f>IF(BM62="",0,_xlfn.XLOOKUP(BM62,'マスター (4)'!$D$3:$D$168,'マスター (4)'!$B$3:$B$168,"",0,1))</f>
        <v>62</v>
      </c>
      <c r="BQ62" s="155" t="str">
        <v/>
      </c>
      <c r="BR62" s="155" t="e">
        <v>#N/A</v>
      </c>
      <c r="BS62" s="155">
        <v>0</v>
      </c>
    </row>
    <row r="63" spans="1:71">
      <c r="A63" s="417"/>
      <c r="B63" s="417"/>
      <c r="C63" s="427"/>
      <c r="D63" s="153">
        <v>63</v>
      </c>
      <c r="E63" s="159" t="str">
        <f>VLOOKUP(D63,'マスター (4)'!$B$3:$E$200,3,FALSE)</f>
        <v>猪熊　咲来</v>
      </c>
      <c r="F63" s="159" t="str">
        <f>VLOOKUP(D63,'マスター (4)'!$B$3:$E$200,2,FALSE)</f>
        <v>三将</v>
      </c>
      <c r="G63" s="155" t="str">
        <f t="shared" si="5"/>
        <v>o</v>
      </c>
      <c r="H63" s="155" t="str">
        <f>IF(D63&lt;A62*10,"エラー",IF(D63&gt;A62*10+9,"エラー","o"))</f>
        <v>o</v>
      </c>
      <c r="K63" s="155" t="str">
        <f t="shared" ref="K63:K66" si="47">F63</f>
        <v>三将</v>
      </c>
      <c r="L63" s="155" t="str">
        <f>E63</f>
        <v>猪熊　咲来</v>
      </c>
      <c r="M63" s="120">
        <v>13</v>
      </c>
      <c r="N63" s="120"/>
      <c r="O63" s="155" t="str">
        <f t="shared" si="44"/>
        <v>池田まどか</v>
      </c>
      <c r="P63" s="155" t="str">
        <f t="shared" si="44"/>
        <v>主将</v>
      </c>
      <c r="R63" s="143"/>
      <c r="S63" s="417"/>
      <c r="T63" s="417"/>
      <c r="U63" s="427"/>
      <c r="V63" s="153">
        <v>63</v>
      </c>
      <c r="W63" s="159" t="str">
        <f>VLOOKUP(V63,'マスター (4)'!$B$3:$E$200,3,FALSE)</f>
        <v>猪熊　咲来</v>
      </c>
      <c r="X63" s="159" t="str">
        <f>VLOOKUP(V63,'マスター (4)'!$B$3:$E$200,2,FALSE)</f>
        <v>三将</v>
      </c>
      <c r="Y63" s="155" t="str">
        <f t="shared" si="7"/>
        <v>o</v>
      </c>
      <c r="Z63" s="155" t="str">
        <f>IF(V63&lt;S62*10,"エラー",IF(V63&gt;S62*10+9,"エラー","o"))</f>
        <v>o</v>
      </c>
      <c r="AC63" s="155" t="str">
        <f t="shared" ref="AC63:AC66" si="48">X63</f>
        <v>三将</v>
      </c>
      <c r="AD63" s="155" t="str">
        <f>W63</f>
        <v>猪熊　咲来</v>
      </c>
      <c r="AE63" s="120">
        <v>18</v>
      </c>
      <c r="AF63" s="120"/>
      <c r="AG63" s="155" t="str">
        <f t="shared" si="45"/>
        <v>上村菜乃果</v>
      </c>
      <c r="AH63" s="155" t="str">
        <f t="shared" si="45"/>
        <v>三将</v>
      </c>
      <c r="AJ63" s="146"/>
      <c r="AK63" s="417"/>
      <c r="AL63" s="417"/>
      <c r="AM63" s="427"/>
      <c r="AN63" s="153">
        <v>63</v>
      </c>
      <c r="AO63" s="159" t="str">
        <f>VLOOKUP(AN63,'マスター (4)'!$B$3:$E$200,3,FALSE)</f>
        <v>猪熊　咲来</v>
      </c>
      <c r="AP63" s="159" t="str">
        <f>VLOOKUP(AN63,'マスター (4)'!$B$3:$E$200,2,FALSE)</f>
        <v>三将</v>
      </c>
      <c r="AQ63" s="155" t="str">
        <f t="shared" si="2"/>
        <v>o</v>
      </c>
      <c r="AR63" s="155" t="str">
        <f>IF(AN63&lt;AK62*10,"エラー",IF(AN63&gt;AK62*10+9,"エラー","o"))</f>
        <v>o</v>
      </c>
      <c r="AU63" s="155" t="str">
        <f t="shared" ref="AU63:AU66" si="49">AP63</f>
        <v>三将</v>
      </c>
      <c r="AV63" s="155" t="str">
        <f>AO63</f>
        <v>猪熊　咲来</v>
      </c>
      <c r="AW63" s="120">
        <v>20</v>
      </c>
      <c r="AX63" s="120"/>
      <c r="AY63" s="155" t="str">
        <f t="shared" si="46"/>
        <v>笠原　　菫</v>
      </c>
      <c r="AZ63" s="155" t="str">
        <f t="shared" si="46"/>
        <v>七将</v>
      </c>
      <c r="BB63" s="149"/>
      <c r="BD63" s="188" t="str">
        <f>VLOOKUP(BE63,'マスター (4)'!D:E,2,FALSE)</f>
        <v>群馬</v>
      </c>
      <c r="BE63" s="168" t="str">
        <f t="shared" si="13"/>
        <v>猪熊　咲来</v>
      </c>
      <c r="BF63" s="155"/>
      <c r="BG63" s="155" t="str">
        <f t="shared" si="10"/>
        <v>猪熊　咲来</v>
      </c>
      <c r="BH63" s="155"/>
      <c r="BI63" s="155" t="str">
        <f t="shared" si="11"/>
        <v>猪熊　咲来</v>
      </c>
      <c r="BJ63" s="155"/>
      <c r="BK63">
        <f t="shared" si="4"/>
        <v>3</v>
      </c>
      <c r="BM63" s="155" t="str">
        <f t="shared" si="12"/>
        <v>猪熊　咲来</v>
      </c>
      <c r="BN63" s="155" t="str">
        <f>VLOOKUP(BM63,'マスター (4)'!D:E,2,FALSE)</f>
        <v>群馬</v>
      </c>
      <c r="BO63">
        <f>IF(BM63="",0,_xlfn.XLOOKUP(BM63,'マスター (4)'!$D$3:$D$168,'マスター (4)'!$B$3:$B$168,"",0,1))</f>
        <v>63</v>
      </c>
      <c r="BQ63" s="155" t="str">
        <v/>
      </c>
      <c r="BR63" s="155" t="e">
        <v>#N/A</v>
      </c>
      <c r="BS63" s="155">
        <v>0</v>
      </c>
    </row>
    <row r="64" spans="1:71">
      <c r="A64" s="417"/>
      <c r="B64" s="417"/>
      <c r="C64" s="427"/>
      <c r="D64" s="153">
        <v>61</v>
      </c>
      <c r="E64" s="159" t="str">
        <f>VLOOKUP(D64,'マスター (4)'!$B$3:$E$200,3,FALSE)</f>
        <v>神宮　明理</v>
      </c>
      <c r="F64" s="159" t="str">
        <f>VLOOKUP(D64,'マスター (4)'!$B$3:$E$200,2,FALSE)</f>
        <v>主将</v>
      </c>
      <c r="G64" s="155" t="str">
        <f t="shared" si="5"/>
        <v>o</v>
      </c>
      <c r="H64" s="155" t="str">
        <f>IF(D64&lt;A62*10,"エラー",IF(D64&gt;A62*10+9,"エラー","o"))</f>
        <v>o</v>
      </c>
      <c r="K64" s="155" t="str">
        <f t="shared" si="47"/>
        <v>主将</v>
      </c>
      <c r="L64" s="155" t="str">
        <f>E64</f>
        <v>神宮　明理</v>
      </c>
      <c r="M64" s="120">
        <v>16</v>
      </c>
      <c r="N64" s="120"/>
      <c r="O64" s="155" t="str">
        <f t="shared" si="44"/>
        <v>上山あおい</v>
      </c>
      <c r="P64" s="155" t="str">
        <f t="shared" si="44"/>
        <v>四将</v>
      </c>
      <c r="R64" s="143"/>
      <c r="S64" s="417"/>
      <c r="T64" s="417"/>
      <c r="U64" s="427"/>
      <c r="V64" s="153">
        <v>66</v>
      </c>
      <c r="W64" s="159" t="str">
        <f>VLOOKUP(V64,'マスター (4)'!$B$3:$E$200,3,FALSE)</f>
        <v>植原　大貴</v>
      </c>
      <c r="X64" s="159" t="str">
        <f>VLOOKUP(V64,'マスター (4)'!$B$3:$E$200,2,FALSE)</f>
        <v>六将</v>
      </c>
      <c r="Y64" s="155" t="str">
        <f t="shared" si="7"/>
        <v>o</v>
      </c>
      <c r="Z64" s="155" t="str">
        <f>IF(V64&lt;S62*10,"エラー",IF(V64&gt;S62*10+9,"エラー","o"))</f>
        <v>o</v>
      </c>
      <c r="AC64" s="155" t="str">
        <f t="shared" si="48"/>
        <v>六将</v>
      </c>
      <c r="AD64" s="155" t="str">
        <f>W64</f>
        <v>植原　大貴</v>
      </c>
      <c r="AE64" s="120">
        <v>9</v>
      </c>
      <c r="AF64" s="120"/>
      <c r="AG64" s="155" t="str">
        <f t="shared" si="45"/>
        <v>附柴　里沙</v>
      </c>
      <c r="AH64" s="155" t="str">
        <f t="shared" si="45"/>
        <v>五将</v>
      </c>
      <c r="AJ64" s="146"/>
      <c r="AK64" s="417"/>
      <c r="AL64" s="417"/>
      <c r="AM64" s="427"/>
      <c r="AN64" s="153">
        <v>67</v>
      </c>
      <c r="AO64" s="159" t="str">
        <f>VLOOKUP(AN64,'マスター (4)'!$B$3:$E$200,3,FALSE)</f>
        <v>渡邊　聡香</v>
      </c>
      <c r="AP64" s="159" t="str">
        <f>VLOOKUP(AN64,'マスター (4)'!$B$3:$E$200,2,FALSE)</f>
        <v>七将</v>
      </c>
      <c r="AQ64" s="155" t="str">
        <f t="shared" si="2"/>
        <v>o</v>
      </c>
      <c r="AR64" s="155" t="str">
        <f>IF(AN64&lt;AK62*10,"エラー",IF(AN64&gt;AK62*10+9,"エラー","o"))</f>
        <v>o</v>
      </c>
      <c r="AU64" s="155" t="str">
        <f t="shared" si="49"/>
        <v>七将</v>
      </c>
      <c r="AV64" s="155" t="str">
        <f>AO64</f>
        <v>渡邊　聡香</v>
      </c>
      <c r="AW64" s="120">
        <v>9</v>
      </c>
      <c r="AX64" s="120"/>
      <c r="AY64" s="155" t="str">
        <f t="shared" si="46"/>
        <v>鈴木　　彩</v>
      </c>
      <c r="AZ64" s="155" t="str">
        <f t="shared" si="46"/>
        <v>三将</v>
      </c>
      <c r="BB64" s="149"/>
      <c r="BD64" s="188" t="str">
        <f>VLOOKUP(BE64,'マスター (4)'!D:E,2,FALSE)</f>
        <v>群馬</v>
      </c>
      <c r="BE64" s="168" t="str">
        <f t="shared" si="13"/>
        <v>神宮　明理</v>
      </c>
      <c r="BF64" s="155"/>
      <c r="BG64" s="155" t="str">
        <f t="shared" si="10"/>
        <v>植原　大貴</v>
      </c>
      <c r="BH64" s="155"/>
      <c r="BI64" s="155" t="str">
        <f t="shared" si="11"/>
        <v>渡邊　聡香</v>
      </c>
      <c r="BJ64" s="155"/>
      <c r="BK64">
        <f t="shared" si="4"/>
        <v>3</v>
      </c>
      <c r="BM64" s="155" t="str">
        <f t="shared" si="12"/>
        <v>神宮　明理</v>
      </c>
      <c r="BN64" s="155" t="str">
        <f>VLOOKUP(BM64,'マスター (4)'!D:E,2,FALSE)</f>
        <v>群馬</v>
      </c>
      <c r="BO64">
        <f>IF(BM64="",0,_xlfn.XLOOKUP(BM64,'マスター (4)'!$D$3:$D$168,'マスター (4)'!$B$3:$B$168,"",0,1))</f>
        <v>61</v>
      </c>
      <c r="BQ64" s="155" t="str">
        <v/>
      </c>
      <c r="BR64" s="155" t="e">
        <v>#N/A</v>
      </c>
      <c r="BS64" s="155">
        <v>0</v>
      </c>
    </row>
    <row r="65" spans="1:71">
      <c r="A65" s="417"/>
      <c r="B65" s="417"/>
      <c r="C65" s="427"/>
      <c r="D65" s="153">
        <v>64</v>
      </c>
      <c r="E65" s="159" t="str">
        <f>VLOOKUP(D65,'マスター (4)'!$B$3:$E$200,3,FALSE)</f>
        <v>福島　花菜</v>
      </c>
      <c r="F65" s="159" t="str">
        <f>VLOOKUP(D65,'マスター (4)'!$B$3:$E$200,2,FALSE)</f>
        <v>四将</v>
      </c>
      <c r="G65" s="155" t="str">
        <f t="shared" si="5"/>
        <v>o</v>
      </c>
      <c r="H65" s="155" t="str">
        <f>IF(D65&lt;A62*10,"エラー",IF(D65&gt;A62*10+9,"エラー","o"))</f>
        <v>o</v>
      </c>
      <c r="K65" s="155" t="str">
        <f t="shared" si="47"/>
        <v>四将</v>
      </c>
      <c r="L65" s="155" t="str">
        <f>E65</f>
        <v>福島　花菜</v>
      </c>
      <c r="M65" s="120">
        <v>14</v>
      </c>
      <c r="N65" s="120"/>
      <c r="O65" s="155" t="str">
        <f t="shared" si="44"/>
        <v>山村　はる</v>
      </c>
      <c r="P65" s="155" t="str">
        <f t="shared" si="44"/>
        <v>五将</v>
      </c>
      <c r="R65" s="143"/>
      <c r="S65" s="417"/>
      <c r="T65" s="417"/>
      <c r="U65" s="427"/>
      <c r="V65" s="153">
        <v>61</v>
      </c>
      <c r="W65" s="159" t="str">
        <f>VLOOKUP(V65,'マスター (4)'!$B$3:$E$200,3,FALSE)</f>
        <v>神宮　明理</v>
      </c>
      <c r="X65" s="159" t="str">
        <f>VLOOKUP(V65,'マスター (4)'!$B$3:$E$200,2,FALSE)</f>
        <v>主将</v>
      </c>
      <c r="Y65" s="155" t="str">
        <f t="shared" si="7"/>
        <v>o</v>
      </c>
      <c r="Z65" s="155" t="str">
        <f>IF(V65&lt;S62*10,"エラー",IF(V65&gt;S62*10+9,"エラー","o"))</f>
        <v>o</v>
      </c>
      <c r="AC65" s="155" t="str">
        <f t="shared" si="48"/>
        <v>主将</v>
      </c>
      <c r="AD65" s="155" t="str">
        <f>W65</f>
        <v>神宮　明理</v>
      </c>
      <c r="AE65" s="120">
        <v>2</v>
      </c>
      <c r="AF65" s="120"/>
      <c r="AG65" s="155" t="str">
        <f t="shared" si="45"/>
        <v>清原由妃乃</v>
      </c>
      <c r="AH65" s="155" t="str">
        <f t="shared" si="45"/>
        <v>主将</v>
      </c>
      <c r="AJ65" s="146"/>
      <c r="AK65" s="417"/>
      <c r="AL65" s="417"/>
      <c r="AM65" s="427"/>
      <c r="AN65" s="153">
        <v>64</v>
      </c>
      <c r="AO65" s="159" t="str">
        <f>VLOOKUP(AN65,'マスター (4)'!$B$3:$E$200,3,FALSE)</f>
        <v>福島　花菜</v>
      </c>
      <c r="AP65" s="159" t="str">
        <f>VLOOKUP(AN65,'マスター (4)'!$B$3:$E$200,2,FALSE)</f>
        <v>四将</v>
      </c>
      <c r="AQ65" s="155" t="str">
        <f t="shared" si="2"/>
        <v>o</v>
      </c>
      <c r="AR65" s="155" t="str">
        <f>IF(AN65&lt;AK62*10,"エラー",IF(AN65&gt;AK62*10+9,"エラー","o"))</f>
        <v>o</v>
      </c>
      <c r="AU65" s="155" t="str">
        <f t="shared" si="49"/>
        <v>四将</v>
      </c>
      <c r="AV65" s="155" t="str">
        <f>AO65</f>
        <v>福島　花菜</v>
      </c>
      <c r="AW65" s="120">
        <v>22</v>
      </c>
      <c r="AX65" s="120"/>
      <c r="AY65" s="155" t="str">
        <f t="shared" si="46"/>
        <v>加藤　千捺</v>
      </c>
      <c r="AZ65" s="155" t="str">
        <f t="shared" si="46"/>
        <v>六将</v>
      </c>
      <c r="BB65" s="149"/>
      <c r="BD65" s="188" t="str">
        <f>VLOOKUP(BE65,'マスター (4)'!D:E,2,FALSE)</f>
        <v>群馬</v>
      </c>
      <c r="BE65" s="168" t="str">
        <f t="shared" si="13"/>
        <v>福島　花菜</v>
      </c>
      <c r="BF65" s="155"/>
      <c r="BG65" s="155" t="str">
        <f t="shared" si="10"/>
        <v>神宮　明理</v>
      </c>
      <c r="BH65" s="155"/>
      <c r="BI65" s="155" t="str">
        <f t="shared" si="11"/>
        <v>福島　花菜</v>
      </c>
      <c r="BJ65" s="155"/>
      <c r="BK65">
        <f t="shared" si="4"/>
        <v>3</v>
      </c>
      <c r="BM65" s="155" t="str">
        <f t="shared" si="12"/>
        <v>福島　花菜</v>
      </c>
      <c r="BN65" s="155" t="str">
        <f>VLOOKUP(BM65,'マスター (4)'!D:E,2,FALSE)</f>
        <v>群馬</v>
      </c>
      <c r="BO65">
        <f>IF(BM65="",0,_xlfn.XLOOKUP(BM65,'マスター (4)'!$D$3:$D$168,'マスター (4)'!$B$3:$B$168,"",0,1))</f>
        <v>64</v>
      </c>
      <c r="BQ65" s="155" t="str">
        <v/>
      </c>
      <c r="BR65" s="155" t="e">
        <v>#N/A</v>
      </c>
      <c r="BS65" s="155">
        <v>0</v>
      </c>
    </row>
    <row r="66" spans="1:71">
      <c r="A66" s="417"/>
      <c r="B66" s="417"/>
      <c r="C66" s="427"/>
      <c r="D66" s="153">
        <v>65</v>
      </c>
      <c r="E66" s="159" t="str">
        <f>VLOOKUP(D66,'マスター (4)'!$B$3:$E$200,3,FALSE)</f>
        <v>竹吉　優芽</v>
      </c>
      <c r="F66" s="159" t="str">
        <f>VLOOKUP(D66,'マスター (4)'!$B$3:$E$200,2,FALSE)</f>
        <v>五将</v>
      </c>
      <c r="G66" s="155" t="str">
        <f t="shared" si="5"/>
        <v>o</v>
      </c>
      <c r="H66" s="155" t="str">
        <f>IF(D66&lt;A62*10,"エラー",IF(D66&gt;A62*10+9,"エラー","o"))</f>
        <v>o</v>
      </c>
      <c r="K66" s="155" t="str">
        <f t="shared" si="47"/>
        <v>五将</v>
      </c>
      <c r="L66" s="155" t="str">
        <f>E66</f>
        <v>竹吉　優芽</v>
      </c>
      <c r="M66" s="120">
        <v>4</v>
      </c>
      <c r="N66" s="120"/>
      <c r="O66" s="155" t="str">
        <f t="shared" si="44"/>
        <v>渥美　陽菜</v>
      </c>
      <c r="P66" s="155" t="str">
        <f t="shared" si="44"/>
        <v>三将</v>
      </c>
      <c r="R66" s="143"/>
      <c r="S66" s="417"/>
      <c r="T66" s="417"/>
      <c r="U66" s="427"/>
      <c r="V66" s="153">
        <v>64</v>
      </c>
      <c r="W66" s="159" t="str">
        <f>VLOOKUP(V66,'マスター (4)'!$B$3:$E$200,3,FALSE)</f>
        <v>福島　花菜</v>
      </c>
      <c r="X66" s="159" t="str">
        <f>VLOOKUP(V66,'マスター (4)'!$B$3:$E$200,2,FALSE)</f>
        <v>四将</v>
      </c>
      <c r="Y66" s="155" t="str">
        <f t="shared" si="7"/>
        <v>o</v>
      </c>
      <c r="Z66" s="155" t="str">
        <f>IF(V66&lt;S62*10,"エラー",IF(V66&gt;S62*10+9,"エラー","o"))</f>
        <v>o</v>
      </c>
      <c r="AC66" s="155" t="str">
        <f t="shared" si="48"/>
        <v>四将</v>
      </c>
      <c r="AD66" s="155" t="str">
        <f>W66</f>
        <v>福島　花菜</v>
      </c>
      <c r="AE66" s="120">
        <v>14</v>
      </c>
      <c r="AF66" s="120"/>
      <c r="AG66" s="155" t="str">
        <f t="shared" si="45"/>
        <v>前田　侑芽</v>
      </c>
      <c r="AH66" s="155" t="str">
        <f t="shared" si="45"/>
        <v>副将</v>
      </c>
      <c r="AJ66" s="146"/>
      <c r="AK66" s="417"/>
      <c r="AL66" s="417"/>
      <c r="AM66" s="427"/>
      <c r="AN66" s="153">
        <v>61</v>
      </c>
      <c r="AO66" s="159" t="str">
        <f>VLOOKUP(AN66,'マスター (4)'!$B$3:$E$200,3,FALSE)</f>
        <v>神宮　明理</v>
      </c>
      <c r="AP66" s="159" t="str">
        <f>VLOOKUP(AN66,'マスター (4)'!$B$3:$E$200,2,FALSE)</f>
        <v>主将</v>
      </c>
      <c r="AQ66" s="155" t="str">
        <f t="shared" ref="AQ66:AQ127" si="50">IF(COUNTIF($AN:$AN,AN66)&gt;1,"重複","o")</f>
        <v>o</v>
      </c>
      <c r="AR66" s="155" t="str">
        <f>IF(AN66&lt;AK62*10,"エラー",IF(AN66&gt;AK62*10+9,"エラー","o"))</f>
        <v>o</v>
      </c>
      <c r="AU66" s="155" t="str">
        <f t="shared" si="49"/>
        <v>主将</v>
      </c>
      <c r="AV66" s="155" t="str">
        <f>AO66</f>
        <v>神宮　明理</v>
      </c>
      <c r="AW66" s="120">
        <v>17</v>
      </c>
      <c r="AX66" s="120"/>
      <c r="AY66" s="155" t="str">
        <f t="shared" si="46"/>
        <v>蕨野　天能</v>
      </c>
      <c r="AZ66" s="155" t="str">
        <f t="shared" si="46"/>
        <v>副将</v>
      </c>
      <c r="BB66" s="149"/>
      <c r="BD66" s="188" t="str">
        <f>VLOOKUP(BE66,'マスター (4)'!D:E,2,FALSE)</f>
        <v>群馬</v>
      </c>
      <c r="BE66" s="168" t="str">
        <f t="shared" si="13"/>
        <v>竹吉　優芽</v>
      </c>
      <c r="BF66" s="155"/>
      <c r="BG66" s="155" t="str">
        <f t="shared" si="10"/>
        <v>福島　花菜</v>
      </c>
      <c r="BH66" s="155"/>
      <c r="BI66" s="155" t="str">
        <f t="shared" si="11"/>
        <v>神宮　明理</v>
      </c>
      <c r="BJ66" s="155"/>
      <c r="BK66">
        <f t="shared" si="4"/>
        <v>1</v>
      </c>
      <c r="BM66" s="155" t="str">
        <f t="shared" si="12"/>
        <v/>
      </c>
      <c r="BN66" s="155" t="e">
        <f>VLOOKUP(BM66,'マスター (4)'!D:E,2,FALSE)</f>
        <v>#N/A</v>
      </c>
      <c r="BO66">
        <f>IF(BM66="",0,_xlfn.XLOOKUP(BM66,'マスター (4)'!$D$3:$D$168,'マスター (4)'!$B$3:$B$168,"",0,1))</f>
        <v>0</v>
      </c>
      <c r="BQ66" s="155" t="str">
        <v/>
      </c>
      <c r="BR66" s="155" t="e">
        <v>#N/A</v>
      </c>
      <c r="BS66" s="155">
        <v>0</v>
      </c>
    </row>
    <row r="67" spans="1:71">
      <c r="A67" s="417">
        <f>VLOOKUP(C67,'マスター (4)'!$K:$M,2,FALSE)</f>
        <v>17</v>
      </c>
      <c r="B67" s="417" t="str">
        <f>VLOOKUP(C67,'マスター (4)'!$K:$M,3,FALSE)</f>
        <v>愛知</v>
      </c>
      <c r="C67" s="420" t="s">
        <v>365</v>
      </c>
      <c r="D67" s="153">
        <v>172</v>
      </c>
      <c r="E67" s="155" t="str">
        <f>VLOOKUP(D67,'マスター (4)'!$B$3:$E$200,3,FALSE)</f>
        <v>早坂はるな</v>
      </c>
      <c r="F67" s="155" t="str">
        <f>VLOOKUP(D67,'マスター (4)'!$B$3:$E$200,2,FALSE)</f>
        <v>副将</v>
      </c>
      <c r="G67" s="155" t="str">
        <f t="shared" ref="G67:G127" si="51">IF(COUNTIF($D:$D,D67)&gt;1,"重複","o")</f>
        <v>o</v>
      </c>
      <c r="H67" s="155" t="str">
        <f>IF(D67&lt;A67*10,"エラー",IF(D67&gt;A67*10+9,"エラー","o"))</f>
        <v>o</v>
      </c>
      <c r="R67" s="143"/>
      <c r="S67" s="417">
        <f>VLOOKUP(U67,'マスター (4)'!$K:$M,2,FALSE)</f>
        <v>1</v>
      </c>
      <c r="T67" s="417" t="str">
        <f>VLOOKUP(U67,'マスター (4)'!$K:$M,3,FALSE)</f>
        <v>北海道</v>
      </c>
      <c r="U67" s="420" t="s">
        <v>502</v>
      </c>
      <c r="V67" s="153">
        <v>16</v>
      </c>
      <c r="W67" s="155" t="str">
        <f>VLOOKUP(V67,'マスター (4)'!$B$3:$E$200,3,FALSE)</f>
        <v>村上　　佑</v>
      </c>
      <c r="X67" s="155" t="str">
        <f>VLOOKUP(V67,'マスター (4)'!$B$3:$E$200,2,FALSE)</f>
        <v>六将</v>
      </c>
      <c r="Y67" s="155" t="str">
        <f t="shared" ref="Y67:Y111" si="52">IF(COUNTIF($D:$D,V67)&gt;1,"重複","o")</f>
        <v>o</v>
      </c>
      <c r="Z67" s="155" t="str">
        <f>IF(V67&lt;S67*10,"エラー",IF(V67&gt;S67*10+9,"エラー","o"))</f>
        <v>o</v>
      </c>
      <c r="AJ67" s="146"/>
      <c r="AK67" s="417">
        <f>VLOOKUP(AM67,'マスター (4)'!$K:$M,2,FALSE)</f>
        <v>2</v>
      </c>
      <c r="AL67" s="417" t="str">
        <f>VLOOKUP(AM67,'マスター (4)'!$K:$M,3,FALSE)</f>
        <v>岩手</v>
      </c>
      <c r="AM67" s="420" t="s">
        <v>503</v>
      </c>
      <c r="AN67" s="153">
        <v>21</v>
      </c>
      <c r="AO67" s="155" t="str">
        <f>VLOOKUP(AN67,'マスター (4)'!$B$3:$E$200,3,FALSE)</f>
        <v>江口　小春</v>
      </c>
      <c r="AP67" s="155" t="str">
        <f>VLOOKUP(AN67,'マスター (4)'!$B$3:$E$200,2,FALSE)</f>
        <v>主将</v>
      </c>
      <c r="AQ67" s="155" t="str">
        <f t="shared" si="50"/>
        <v>o</v>
      </c>
      <c r="AR67" s="155" t="str">
        <f>IF(AN67&lt;AK67*10,"エラー",IF(AN67&gt;AK67*10+9,"エラー","o"))</f>
        <v>o</v>
      </c>
      <c r="BB67" s="149"/>
      <c r="BD67" s="188" t="e">
        <f>VLOOKUP(BE67,'マスター (4)'!D:E,2,FALSE)</f>
        <v>#N/A</v>
      </c>
      <c r="BE67" s="259"/>
      <c r="BF67" s="260"/>
      <c r="BG67" s="260"/>
      <c r="BH67" s="260"/>
      <c r="BI67" s="260"/>
      <c r="BJ67" s="260"/>
      <c r="BK67">
        <f t="shared" ref="BK67:BK120" si="53">COUNTIF($BE:$BJ,BE67)</f>
        <v>0</v>
      </c>
      <c r="BM67" s="155" t="str">
        <f t="shared" ref="BM67:BM120" si="54">IF(BK67=3,BE67,"")</f>
        <v/>
      </c>
      <c r="BN67" s="155" t="e">
        <f>VLOOKUP(BM67,'マスター (4)'!D:E,2,FALSE)</f>
        <v>#N/A</v>
      </c>
      <c r="BO67">
        <f>IF(BM67="",0,_xlfn.XLOOKUP(BM67,'マスター (4)'!$D$3:$D$168,'マスター (4)'!$B$3:$B$168,"",0,1))</f>
        <v>0</v>
      </c>
      <c r="BQ67" s="155" t="str">
        <v/>
      </c>
      <c r="BR67" s="155" t="e">
        <v>#N/A</v>
      </c>
      <c r="BS67" s="155">
        <v>0</v>
      </c>
    </row>
    <row r="68" spans="1:71">
      <c r="A68" s="417"/>
      <c r="B68" s="417"/>
      <c r="C68" s="420"/>
      <c r="D68" s="153">
        <v>171</v>
      </c>
      <c r="E68" s="155" t="str">
        <f>VLOOKUP(D68,'マスター (4)'!$B$3:$E$200,3,FALSE)</f>
        <v>池田まどか</v>
      </c>
      <c r="F68" s="155" t="str">
        <f>VLOOKUP(D68,'マスター (4)'!$B$3:$E$200,2,FALSE)</f>
        <v>主将</v>
      </c>
      <c r="G68" s="155" t="str">
        <f t="shared" si="51"/>
        <v>o</v>
      </c>
      <c r="H68" s="155" t="str">
        <f>IF(D68&lt;A67*10,"エラー",IF(D68&gt;A67*10+9,"エラー","o"))</f>
        <v>o</v>
      </c>
      <c r="R68" s="143"/>
      <c r="S68" s="417"/>
      <c r="T68" s="417"/>
      <c r="U68" s="420"/>
      <c r="V68" s="153">
        <v>13</v>
      </c>
      <c r="W68" s="155" t="str">
        <f>VLOOKUP(V68,'マスター (4)'!$B$3:$E$200,3,FALSE)</f>
        <v>上村菜乃果</v>
      </c>
      <c r="X68" s="155" t="str">
        <f>VLOOKUP(V68,'マスター (4)'!$B$3:$E$200,2,FALSE)</f>
        <v>三将</v>
      </c>
      <c r="Y68" s="155" t="str">
        <f t="shared" si="52"/>
        <v>o</v>
      </c>
      <c r="Z68" s="155" t="str">
        <f>IF(V68&lt;S67*10,"エラー",IF(V68&gt;S67*10+9,"エラー","o"))</f>
        <v>o</v>
      </c>
      <c r="AJ68" s="146"/>
      <c r="AK68" s="417"/>
      <c r="AL68" s="417"/>
      <c r="AM68" s="420"/>
      <c r="AN68" s="153">
        <v>27</v>
      </c>
      <c r="AO68" s="155" t="str">
        <f>VLOOKUP(AN68,'マスター (4)'!$B$3:$E$200,3,FALSE)</f>
        <v>笠原　　菫</v>
      </c>
      <c r="AP68" s="155" t="str">
        <f>VLOOKUP(AN68,'マスター (4)'!$B$3:$E$200,2,FALSE)</f>
        <v>七将</v>
      </c>
      <c r="AQ68" s="155" t="str">
        <f t="shared" si="50"/>
        <v>o</v>
      </c>
      <c r="AR68" s="155" t="str">
        <f>IF(AN68&lt;AK67*10,"エラー",IF(AN68&gt;AK67*10+9,"エラー","o"))</f>
        <v>o</v>
      </c>
      <c r="BB68" s="149"/>
      <c r="BD68" s="188" t="e">
        <f>VLOOKUP(BE68,'マスター (4)'!D:E,2,FALSE)</f>
        <v>#N/A</v>
      </c>
      <c r="BE68" s="259"/>
      <c r="BF68" s="260"/>
      <c r="BG68" s="260"/>
      <c r="BH68" s="260"/>
      <c r="BI68" s="260"/>
      <c r="BJ68" s="260"/>
      <c r="BK68">
        <f t="shared" si="53"/>
        <v>0</v>
      </c>
      <c r="BM68" s="155" t="str">
        <f t="shared" si="54"/>
        <v/>
      </c>
      <c r="BN68" s="155" t="e">
        <f>VLOOKUP(BM68,'マスター (4)'!D:E,2,FALSE)</f>
        <v>#N/A</v>
      </c>
      <c r="BO68">
        <f>IF(BM68="",0,_xlfn.XLOOKUP(BM68,'マスター (4)'!$D$3:$D$168,'マスター (4)'!$B$3:$B$168,"",0,1))</f>
        <v>0</v>
      </c>
      <c r="BQ68" s="155" t="str">
        <v/>
      </c>
      <c r="BR68" s="155" t="e">
        <v>#N/A</v>
      </c>
      <c r="BS68" s="155">
        <v>0</v>
      </c>
    </row>
    <row r="69" spans="1:71">
      <c r="A69" s="417"/>
      <c r="B69" s="417"/>
      <c r="C69" s="420"/>
      <c r="D69" s="153">
        <v>174</v>
      </c>
      <c r="E69" s="155" t="str">
        <f>VLOOKUP(D69,'マスター (4)'!$B$3:$E$200,3,FALSE)</f>
        <v>上山あおい</v>
      </c>
      <c r="F69" s="155" t="str">
        <f>VLOOKUP(D69,'マスター (4)'!$B$3:$E$200,2,FALSE)</f>
        <v>四将</v>
      </c>
      <c r="G69" s="155" t="str">
        <f t="shared" si="51"/>
        <v>o</v>
      </c>
      <c r="H69" s="155" t="str">
        <f>IF(D69&lt;A67*10,"エラー",IF(D69&gt;A67*10+9,"エラー","o"))</f>
        <v>o</v>
      </c>
      <c r="R69" s="143"/>
      <c r="S69" s="417"/>
      <c r="T69" s="417"/>
      <c r="U69" s="420"/>
      <c r="V69" s="153">
        <v>15</v>
      </c>
      <c r="W69" s="155" t="str">
        <f>VLOOKUP(V69,'マスター (4)'!$B$3:$E$200,3,FALSE)</f>
        <v>附柴　里沙</v>
      </c>
      <c r="X69" s="155" t="str">
        <f>VLOOKUP(V69,'マスター (4)'!$B$3:$E$200,2,FALSE)</f>
        <v>五将</v>
      </c>
      <c r="Y69" s="155" t="str">
        <f t="shared" si="52"/>
        <v>o</v>
      </c>
      <c r="Z69" s="155" t="str">
        <f>IF(V69&lt;S67*10,"エラー",IF(V69&gt;S67*10+9,"エラー","o"))</f>
        <v>o</v>
      </c>
      <c r="AJ69" s="146"/>
      <c r="AK69" s="417"/>
      <c r="AL69" s="417"/>
      <c r="AM69" s="420"/>
      <c r="AN69" s="153">
        <v>23</v>
      </c>
      <c r="AO69" s="155" t="str">
        <f>VLOOKUP(AN69,'マスター (4)'!$B$3:$E$200,3,FALSE)</f>
        <v>鈴木　　彩</v>
      </c>
      <c r="AP69" s="155" t="str">
        <f>VLOOKUP(AN69,'マスター (4)'!$B$3:$E$200,2,FALSE)</f>
        <v>三将</v>
      </c>
      <c r="AQ69" s="155" t="str">
        <f t="shared" si="50"/>
        <v>o</v>
      </c>
      <c r="AR69" s="155" t="str">
        <f>IF(AN69&lt;AK67*10,"エラー",IF(AN69&gt;AK67*10+9,"エラー","o"))</f>
        <v>o</v>
      </c>
      <c r="BB69" s="149"/>
      <c r="BD69" s="188" t="e">
        <f>VLOOKUP(BE69,'マスター (4)'!D:E,2,FALSE)</f>
        <v>#N/A</v>
      </c>
      <c r="BE69" s="259"/>
      <c r="BF69" s="260"/>
      <c r="BG69" s="260"/>
      <c r="BH69" s="260"/>
      <c r="BI69" s="260"/>
      <c r="BJ69" s="260"/>
      <c r="BK69">
        <f t="shared" si="53"/>
        <v>0</v>
      </c>
      <c r="BM69" s="155" t="str">
        <f t="shared" si="54"/>
        <v/>
      </c>
      <c r="BN69" s="155" t="e">
        <f>VLOOKUP(BM69,'マスター (4)'!D:E,2,FALSE)</f>
        <v>#N/A</v>
      </c>
      <c r="BO69">
        <f>IF(BM69="",0,_xlfn.XLOOKUP(BM69,'マスター (4)'!$D$3:$D$168,'マスター (4)'!$B$3:$B$168,"",0,1))</f>
        <v>0</v>
      </c>
      <c r="BQ69" s="155" t="str">
        <v/>
      </c>
      <c r="BR69" s="155" t="e">
        <v>#N/A</v>
      </c>
      <c r="BS69" s="155">
        <v>0</v>
      </c>
    </row>
    <row r="70" spans="1:71">
      <c r="A70" s="417"/>
      <c r="B70" s="417"/>
      <c r="C70" s="420"/>
      <c r="D70" s="153">
        <v>175</v>
      </c>
      <c r="E70" s="155" t="str">
        <f>VLOOKUP(D70,'マスター (4)'!$B$3:$E$200,3,FALSE)</f>
        <v>山村　はる</v>
      </c>
      <c r="F70" s="155" t="str">
        <f>VLOOKUP(D70,'マスター (4)'!$B$3:$E$200,2,FALSE)</f>
        <v>五将</v>
      </c>
      <c r="G70" s="155" t="str">
        <f t="shared" si="51"/>
        <v>o</v>
      </c>
      <c r="H70" s="155" t="str">
        <f>IF(D70&lt;A67*10,"エラー",IF(D70&gt;A67*10+9,"エラー","o"))</f>
        <v>o</v>
      </c>
      <c r="R70" s="143"/>
      <c r="S70" s="417"/>
      <c r="T70" s="417"/>
      <c r="U70" s="420"/>
      <c r="V70" s="153">
        <v>11</v>
      </c>
      <c r="W70" s="155" t="str">
        <f>VLOOKUP(V70,'マスター (4)'!$B$3:$E$200,3,FALSE)</f>
        <v>清原由妃乃</v>
      </c>
      <c r="X70" s="155" t="str">
        <f>VLOOKUP(V70,'マスター (4)'!$B$3:$E$200,2,FALSE)</f>
        <v>主将</v>
      </c>
      <c r="Y70" s="155" t="str">
        <f t="shared" si="52"/>
        <v>o</v>
      </c>
      <c r="Z70" s="155" t="str">
        <f>IF(V70&lt;S67*10,"エラー",IF(V70&gt;S67*10+9,"エラー","o"))</f>
        <v>o</v>
      </c>
      <c r="AJ70" s="146"/>
      <c r="AK70" s="417"/>
      <c r="AL70" s="417"/>
      <c r="AM70" s="420"/>
      <c r="AN70" s="153">
        <v>26</v>
      </c>
      <c r="AO70" s="155" t="str">
        <f>VLOOKUP(AN70,'マスター (4)'!$B$3:$E$200,3,FALSE)</f>
        <v>加藤　千捺</v>
      </c>
      <c r="AP70" s="155" t="str">
        <f>VLOOKUP(AN70,'マスター (4)'!$B$3:$E$200,2,FALSE)</f>
        <v>六将</v>
      </c>
      <c r="AQ70" s="155" t="str">
        <f t="shared" si="50"/>
        <v>o</v>
      </c>
      <c r="AR70" s="155" t="str">
        <f>IF(AN70&lt;AK67*10,"エラー",IF(AN70&gt;AK67*10+9,"エラー","o"))</f>
        <v>o</v>
      </c>
      <c r="BB70" s="149"/>
      <c r="BD70" s="188" t="e">
        <f>VLOOKUP(BE70,'マスター (4)'!D:E,2,FALSE)</f>
        <v>#N/A</v>
      </c>
      <c r="BE70" s="259"/>
      <c r="BF70" s="260"/>
      <c r="BG70" s="260"/>
      <c r="BH70" s="260"/>
      <c r="BI70" s="260"/>
      <c r="BJ70" s="260"/>
      <c r="BK70">
        <f t="shared" si="53"/>
        <v>0</v>
      </c>
      <c r="BM70" s="155" t="str">
        <f t="shared" si="54"/>
        <v/>
      </c>
      <c r="BN70" s="155" t="e">
        <f>VLOOKUP(BM70,'マスター (4)'!D:E,2,FALSE)</f>
        <v>#N/A</v>
      </c>
      <c r="BO70">
        <f>IF(BM70="",0,_xlfn.XLOOKUP(BM70,'マスター (4)'!$D$3:$D$168,'マスター (4)'!$B$3:$B$168,"",0,1))</f>
        <v>0</v>
      </c>
      <c r="BQ70" s="155" t="str">
        <v/>
      </c>
      <c r="BR70" s="155" t="e">
        <v>#N/A</v>
      </c>
      <c r="BS70" s="155">
        <v>0</v>
      </c>
    </row>
    <row r="71" spans="1:71" ht="19" thickBot="1">
      <c r="A71" s="417"/>
      <c r="B71" s="417"/>
      <c r="C71" s="421"/>
      <c r="D71" s="153">
        <v>173</v>
      </c>
      <c r="E71" s="155" t="str">
        <f>VLOOKUP(D71,'マスター (4)'!$B$3:$E$200,3,FALSE)</f>
        <v>渥美　陽菜</v>
      </c>
      <c r="F71" s="155" t="str">
        <f>VLOOKUP(D71,'マスター (4)'!$B$3:$E$200,2,FALSE)</f>
        <v>三将</v>
      </c>
      <c r="G71" s="155" t="str">
        <f t="shared" si="51"/>
        <v>o</v>
      </c>
      <c r="H71" s="155" t="str">
        <f>IF(D71&lt;A67*10,"エラー",IF(D71&gt;A67*10+9,"エラー","o"))</f>
        <v>o</v>
      </c>
      <c r="K71" t="str">
        <f>B72</f>
        <v>北海道</v>
      </c>
      <c r="O71" t="str">
        <f>B77</f>
        <v>岩手</v>
      </c>
      <c r="R71" s="143"/>
      <c r="S71" s="417"/>
      <c r="T71" s="417"/>
      <c r="U71" s="421"/>
      <c r="V71" s="153">
        <v>12</v>
      </c>
      <c r="W71" s="155" t="str">
        <f>VLOOKUP(V71,'マスター (4)'!$B$3:$E$200,3,FALSE)</f>
        <v>前田　侑芽</v>
      </c>
      <c r="X71" s="155" t="str">
        <f>VLOOKUP(V71,'マスター (4)'!$B$3:$E$200,2,FALSE)</f>
        <v>副将</v>
      </c>
      <c r="Y71" s="155" t="str">
        <f t="shared" si="52"/>
        <v>o</v>
      </c>
      <c r="Z71" s="155" t="str">
        <f>IF(V71&lt;S67*10,"エラー",IF(V71&gt;S67*10+9,"エラー","o"))</f>
        <v>o</v>
      </c>
      <c r="AC71" t="str">
        <f>T72</f>
        <v>愛知</v>
      </c>
      <c r="AG71" t="str">
        <f>T77</f>
        <v>岩手</v>
      </c>
      <c r="AJ71" s="146"/>
      <c r="AK71" s="417"/>
      <c r="AL71" s="417"/>
      <c r="AM71" s="421"/>
      <c r="AN71" s="153">
        <v>22</v>
      </c>
      <c r="AO71" s="155" t="str">
        <f>VLOOKUP(AN71,'マスター (4)'!$B$3:$E$200,3,FALSE)</f>
        <v>蕨野　天能</v>
      </c>
      <c r="AP71" s="155" t="str">
        <f>VLOOKUP(AN71,'マスター (4)'!$B$3:$E$200,2,FALSE)</f>
        <v>副将</v>
      </c>
      <c r="AQ71" s="155" t="str">
        <f t="shared" si="50"/>
        <v>o</v>
      </c>
      <c r="AR71" s="155" t="str">
        <f>IF(AN71&lt;AK67*10,"エラー",IF(AN71&gt;AK67*10+9,"エラー","o"))</f>
        <v>o</v>
      </c>
      <c r="AU71" t="str">
        <f>AL72</f>
        <v>愛知</v>
      </c>
      <c r="AY71" t="str">
        <f>AL77</f>
        <v>北海道</v>
      </c>
      <c r="BB71" s="149"/>
      <c r="BD71" s="188" t="e">
        <f>VLOOKUP(BE71,'マスター (4)'!D:E,2,FALSE)</f>
        <v>#N/A</v>
      </c>
      <c r="BE71" s="259"/>
      <c r="BF71" s="260"/>
      <c r="BG71" s="260"/>
      <c r="BH71" s="260"/>
      <c r="BI71" s="260"/>
      <c r="BJ71" s="260"/>
      <c r="BK71">
        <f t="shared" si="53"/>
        <v>0</v>
      </c>
      <c r="BM71" s="155" t="str">
        <f t="shared" si="54"/>
        <v/>
      </c>
      <c r="BN71" s="155" t="e">
        <f>VLOOKUP(BM71,'マスター (4)'!D:E,2,FALSE)</f>
        <v>#N/A</v>
      </c>
      <c r="BO71">
        <f>IF(BM71="",0,_xlfn.XLOOKUP(BM71,'マスター (4)'!$D$3:$D$168,'マスター (4)'!$B$3:$B$168,"",0,1))</f>
        <v>0</v>
      </c>
      <c r="BQ71" s="155" t="str">
        <v/>
      </c>
      <c r="BR71" s="155" t="e">
        <v>#N/A</v>
      </c>
      <c r="BS71" s="155">
        <v>0</v>
      </c>
    </row>
    <row r="72" spans="1:71">
      <c r="A72" s="417">
        <f>VLOOKUP(C72,'マスター (4)'!$K:$M,2,FALSE)</f>
        <v>1</v>
      </c>
      <c r="B72" s="417" t="str">
        <f>VLOOKUP(C72,'マスター (4)'!$K:$M,3,FALSE)</f>
        <v>北海道</v>
      </c>
      <c r="C72" s="426" t="s">
        <v>502</v>
      </c>
      <c r="D72" s="153">
        <v>13</v>
      </c>
      <c r="E72" s="159" t="str">
        <f>VLOOKUP(D72,'マスター (4)'!$B$3:$E$200,3,FALSE)</f>
        <v>上村菜乃果</v>
      </c>
      <c r="F72" s="159" t="str">
        <f>VLOOKUP(D72,'マスター (4)'!$B$3:$E$200,2,FALSE)</f>
        <v>三将</v>
      </c>
      <c r="G72" s="155" t="str">
        <f t="shared" si="51"/>
        <v>o</v>
      </c>
      <c r="H72" s="155" t="str">
        <f>IF(D72&lt;A72*10,"エラー",IF(D72&gt;A72*10+9,"エラー","o"))</f>
        <v>o</v>
      </c>
      <c r="K72" s="155" t="str">
        <f>F72</f>
        <v>三将</v>
      </c>
      <c r="L72" s="155" t="str">
        <f>E72</f>
        <v>上村菜乃果</v>
      </c>
      <c r="M72" s="120">
        <v>12</v>
      </c>
      <c r="N72" s="120"/>
      <c r="O72" s="155" t="str">
        <f t="shared" ref="O72:P76" si="55">E77</f>
        <v>横沢　碧音</v>
      </c>
      <c r="P72" s="155" t="str">
        <f t="shared" si="55"/>
        <v>五将</v>
      </c>
      <c r="R72" s="143"/>
      <c r="S72" s="417">
        <f>VLOOKUP(U72,'マスター (4)'!$K:$M,2,FALSE)</f>
        <v>17</v>
      </c>
      <c r="T72" s="417" t="str">
        <f>VLOOKUP(U72,'マスター (4)'!$K:$M,3,FALSE)</f>
        <v>愛知</v>
      </c>
      <c r="U72" s="426" t="s">
        <v>365</v>
      </c>
      <c r="V72" s="153">
        <v>172</v>
      </c>
      <c r="W72" s="159" t="str">
        <f>VLOOKUP(V72,'マスター (4)'!$B$3:$E$200,3,FALSE)</f>
        <v>早坂はるな</v>
      </c>
      <c r="X72" s="159" t="str">
        <f>VLOOKUP(V72,'マスター (4)'!$B$3:$E$200,2,FALSE)</f>
        <v>副将</v>
      </c>
      <c r="Y72" s="155" t="str">
        <f t="shared" si="52"/>
        <v>o</v>
      </c>
      <c r="Z72" s="155" t="str">
        <f>IF(V72&lt;S72*10,"エラー",IF(V72&gt;S72*10+9,"エラー","o"))</f>
        <v>o</v>
      </c>
      <c r="AC72" s="155" t="str">
        <f>X72</f>
        <v>副将</v>
      </c>
      <c r="AD72" s="155" t="str">
        <f>W72</f>
        <v>早坂はるな</v>
      </c>
      <c r="AE72" s="120">
        <v>23</v>
      </c>
      <c r="AF72" s="120"/>
      <c r="AG72" s="155" t="str">
        <f t="shared" ref="AG72:AH76" si="56">W77</f>
        <v>横沢　碧音</v>
      </c>
      <c r="AH72" s="155" t="str">
        <f t="shared" si="56"/>
        <v>五将</v>
      </c>
      <c r="AJ72" s="146"/>
      <c r="AK72" s="417">
        <f>VLOOKUP(AM72,'マスター (4)'!$K:$M,2,FALSE)</f>
        <v>17</v>
      </c>
      <c r="AL72" s="417" t="str">
        <f>VLOOKUP(AM72,'マスター (4)'!$K:$M,3,FALSE)</f>
        <v>愛知</v>
      </c>
      <c r="AM72" s="426" t="s">
        <v>365</v>
      </c>
      <c r="AN72" s="153">
        <v>171</v>
      </c>
      <c r="AO72" s="159" t="str">
        <f>VLOOKUP(AN72,'マスター (4)'!$B$3:$E$200,3,FALSE)</f>
        <v>池田まどか</v>
      </c>
      <c r="AP72" s="159" t="str">
        <f>VLOOKUP(AN72,'マスター (4)'!$B$3:$E$200,2,FALSE)</f>
        <v>主将</v>
      </c>
      <c r="AQ72" s="155" t="str">
        <f t="shared" si="50"/>
        <v>o</v>
      </c>
      <c r="AR72" s="155" t="str">
        <f>IF(AN72&lt;AK72*10,"エラー",IF(AN72&gt;AK72*10+9,"エラー","o"))</f>
        <v>o</v>
      </c>
      <c r="AU72" s="155" t="str">
        <f>AP72</f>
        <v>主将</v>
      </c>
      <c r="AV72" s="155" t="str">
        <f>AO72</f>
        <v>池田まどか</v>
      </c>
      <c r="AW72" s="120">
        <v>9</v>
      </c>
      <c r="AX72" s="120"/>
      <c r="AY72" s="155" t="str">
        <f t="shared" ref="AY72:AZ76" si="57">AO77</f>
        <v>上村菜乃果</v>
      </c>
      <c r="AZ72" s="155" t="str">
        <f t="shared" si="57"/>
        <v>三将</v>
      </c>
      <c r="BB72" s="149"/>
      <c r="BD72" s="188" t="str">
        <f>VLOOKUP(BE72,'マスター (4)'!D:E,2,FALSE)</f>
        <v>北海道</v>
      </c>
      <c r="BE72" s="168" t="str">
        <f>IF(M72&gt;0,L72,IF(N72&gt;0,O72,""))</f>
        <v>上村菜乃果</v>
      </c>
      <c r="BF72" s="155"/>
      <c r="BG72" s="155" t="str">
        <f t="shared" ref="BG72:BG132" si="58">IF(AE72&gt;0,AD72,IF(AF72&gt;0,AG72,""))</f>
        <v>早坂はるな</v>
      </c>
      <c r="BH72" s="155"/>
      <c r="BI72" s="155" t="str">
        <f t="shared" ref="BI72:BI132" si="59">IF(AW72&gt;0,AV72,IF(AX72&gt;0,AY72,""))</f>
        <v>池田まどか</v>
      </c>
      <c r="BJ72" s="155"/>
      <c r="BK72">
        <f t="shared" si="53"/>
        <v>1</v>
      </c>
      <c r="BM72" s="155" t="str">
        <f t="shared" si="54"/>
        <v/>
      </c>
      <c r="BN72" s="155" t="e">
        <f>VLOOKUP(BM72,'マスター (4)'!D:E,2,FALSE)</f>
        <v>#N/A</v>
      </c>
      <c r="BO72">
        <f>IF(BM72="",0,_xlfn.XLOOKUP(BM72,'マスター (4)'!$D$3:$D$168,'マスター (4)'!$B$3:$B$168,"",0,1))</f>
        <v>0</v>
      </c>
      <c r="BQ72" s="155" t="str">
        <v/>
      </c>
      <c r="BR72" s="155" t="e">
        <v>#N/A</v>
      </c>
      <c r="BS72" s="155">
        <v>0</v>
      </c>
    </row>
    <row r="73" spans="1:71">
      <c r="A73" s="417"/>
      <c r="B73" s="417"/>
      <c r="C73" s="427"/>
      <c r="D73" s="153">
        <v>17</v>
      </c>
      <c r="E73" s="159" t="str">
        <f>VLOOKUP(D73,'マスター (4)'!$B$3:$E$200,3,FALSE)</f>
        <v>本間　そら</v>
      </c>
      <c r="F73" s="159" t="str">
        <f>VLOOKUP(D73,'マスター (4)'!$B$3:$E$200,2,FALSE)</f>
        <v>七将</v>
      </c>
      <c r="G73" s="155" t="str">
        <f t="shared" si="51"/>
        <v>o</v>
      </c>
      <c r="H73" s="155" t="str">
        <f>IF(D73&lt;A72*10,"エラー",IF(D73&gt;A72*10+9,"エラー","o"))</f>
        <v>o</v>
      </c>
      <c r="K73" s="155" t="str">
        <f t="shared" ref="K73:K76" si="60">F73</f>
        <v>七将</v>
      </c>
      <c r="L73" s="155" t="str">
        <f>E73</f>
        <v>本間　そら</v>
      </c>
      <c r="M73" s="120">
        <v>12</v>
      </c>
      <c r="N73" s="120"/>
      <c r="O73" s="155" t="str">
        <f t="shared" si="55"/>
        <v>鈴木　　彩</v>
      </c>
      <c r="P73" s="155" t="str">
        <f t="shared" si="55"/>
        <v>三将</v>
      </c>
      <c r="R73" s="143"/>
      <c r="S73" s="417"/>
      <c r="T73" s="417"/>
      <c r="U73" s="427"/>
      <c r="V73" s="153">
        <v>174</v>
      </c>
      <c r="W73" s="159" t="str">
        <f>VLOOKUP(V73,'マスター (4)'!$B$3:$E$200,3,FALSE)</f>
        <v>上山あおい</v>
      </c>
      <c r="X73" s="159" t="str">
        <f>VLOOKUP(V73,'マスター (4)'!$B$3:$E$200,2,FALSE)</f>
        <v>四将</v>
      </c>
      <c r="Y73" s="155" t="str">
        <f t="shared" si="52"/>
        <v>o</v>
      </c>
      <c r="Z73" s="155" t="str">
        <f>IF(V73&lt;S72*10,"エラー",IF(V73&gt;S72*10+9,"エラー","o"))</f>
        <v>o</v>
      </c>
      <c r="AC73" s="155" t="str">
        <f t="shared" ref="AC73:AC76" si="61">X73</f>
        <v>四将</v>
      </c>
      <c r="AD73" s="155" t="str">
        <f>W73</f>
        <v>上山あおい</v>
      </c>
      <c r="AE73" s="120">
        <v>18</v>
      </c>
      <c r="AF73" s="120"/>
      <c r="AG73" s="155" t="str">
        <f t="shared" si="56"/>
        <v>小岩　柚梛</v>
      </c>
      <c r="AH73" s="155" t="str">
        <f t="shared" si="56"/>
        <v>四将</v>
      </c>
      <c r="AJ73" s="146"/>
      <c r="AK73" s="417"/>
      <c r="AL73" s="417"/>
      <c r="AM73" s="427"/>
      <c r="AN73" s="153">
        <v>174</v>
      </c>
      <c r="AO73" s="159" t="str">
        <f>VLOOKUP(AN73,'マスター (4)'!$B$3:$E$200,3,FALSE)</f>
        <v>上山あおい</v>
      </c>
      <c r="AP73" s="159" t="str">
        <f>VLOOKUP(AN73,'マスター (4)'!$B$3:$E$200,2,FALSE)</f>
        <v>四将</v>
      </c>
      <c r="AQ73" s="155" t="str">
        <f t="shared" si="50"/>
        <v>o</v>
      </c>
      <c r="AR73" s="155" t="str">
        <f>IF(AN73&lt;AK72*10,"エラー",IF(AN73&gt;AK72*10+9,"エラー","o"))</f>
        <v>o</v>
      </c>
      <c r="AU73" s="155" t="str">
        <f t="shared" ref="AU73:AU76" si="62">AP73</f>
        <v>四将</v>
      </c>
      <c r="AV73" s="155" t="str">
        <f>AO73</f>
        <v>上山あおい</v>
      </c>
      <c r="AW73" s="120"/>
      <c r="AX73" s="120">
        <v>12</v>
      </c>
      <c r="AY73" s="155" t="str">
        <f t="shared" si="57"/>
        <v>前田　侑芽</v>
      </c>
      <c r="AZ73" s="155" t="str">
        <f t="shared" si="57"/>
        <v>副将</v>
      </c>
      <c r="BB73" s="149"/>
      <c r="BD73" s="188" t="str">
        <f>VLOOKUP(BE73,'マスター (4)'!D:E,2,FALSE)</f>
        <v>北海道</v>
      </c>
      <c r="BE73" s="168" t="str">
        <f t="shared" ref="BE73:BE132" si="63">IF(M73&gt;0,L73,IF(N73&gt;0,O73,""))</f>
        <v>本間　そら</v>
      </c>
      <c r="BF73" s="155"/>
      <c r="BG73" s="155" t="str">
        <f t="shared" si="58"/>
        <v>上山あおい</v>
      </c>
      <c r="BH73" s="155"/>
      <c r="BI73" s="155" t="str">
        <f t="shared" si="59"/>
        <v>前田　侑芽</v>
      </c>
      <c r="BJ73" s="155"/>
      <c r="BK73">
        <f t="shared" si="53"/>
        <v>1</v>
      </c>
      <c r="BM73" s="155" t="str">
        <f t="shared" si="54"/>
        <v/>
      </c>
      <c r="BN73" s="155" t="e">
        <f>VLOOKUP(BM73,'マスター (4)'!D:E,2,FALSE)</f>
        <v>#N/A</v>
      </c>
      <c r="BO73">
        <f>IF(BM73="",0,_xlfn.XLOOKUP(BM73,'マスター (4)'!$D$3:$D$168,'マスター (4)'!$B$3:$B$168,"",0,1))</f>
        <v>0</v>
      </c>
      <c r="BQ73" s="155" t="str">
        <v/>
      </c>
      <c r="BR73" s="155" t="e">
        <v>#N/A</v>
      </c>
      <c r="BS73" s="155">
        <v>0</v>
      </c>
    </row>
    <row r="74" spans="1:71">
      <c r="A74" s="417"/>
      <c r="B74" s="417"/>
      <c r="C74" s="427"/>
      <c r="D74" s="153">
        <v>12</v>
      </c>
      <c r="E74" s="159" t="str">
        <f>VLOOKUP(D74,'マスター (4)'!$B$3:$E$200,3,FALSE)</f>
        <v>前田　侑芽</v>
      </c>
      <c r="F74" s="159" t="str">
        <f>VLOOKUP(D74,'マスター (4)'!$B$3:$E$200,2,FALSE)</f>
        <v>副将</v>
      </c>
      <c r="G74" s="155" t="str">
        <f t="shared" si="51"/>
        <v>o</v>
      </c>
      <c r="H74" s="155" t="str">
        <f>IF(D74&lt;A72*10,"エラー",IF(D74&gt;A72*10+9,"エラー","o"))</f>
        <v>o</v>
      </c>
      <c r="K74" s="155" t="str">
        <f t="shared" si="60"/>
        <v>副将</v>
      </c>
      <c r="L74" s="155" t="str">
        <f>E74</f>
        <v>前田　侑芽</v>
      </c>
      <c r="M74" s="120">
        <v>8</v>
      </c>
      <c r="N74" s="120"/>
      <c r="O74" s="155" t="str">
        <f t="shared" si="55"/>
        <v>江口　小春</v>
      </c>
      <c r="P74" s="155" t="str">
        <f t="shared" si="55"/>
        <v>主将</v>
      </c>
      <c r="R74" s="143"/>
      <c r="S74" s="417"/>
      <c r="T74" s="417"/>
      <c r="U74" s="427"/>
      <c r="V74" s="153">
        <v>173</v>
      </c>
      <c r="W74" s="159" t="str">
        <f>VLOOKUP(V74,'マスター (4)'!$B$3:$E$200,3,FALSE)</f>
        <v>渥美　陽菜</v>
      </c>
      <c r="X74" s="159" t="str">
        <f>VLOOKUP(V74,'マスター (4)'!$B$3:$E$200,2,FALSE)</f>
        <v>三将</v>
      </c>
      <c r="Y74" s="155" t="str">
        <f t="shared" si="52"/>
        <v>o</v>
      </c>
      <c r="Z74" s="155" t="str">
        <f>IF(V74&lt;S72*10,"エラー",IF(V74&gt;S72*10+9,"エラー","o"))</f>
        <v>o</v>
      </c>
      <c r="AC74" s="155" t="str">
        <f t="shared" si="61"/>
        <v>三将</v>
      </c>
      <c r="AD74" s="155" t="str">
        <f>W74</f>
        <v>渥美　陽菜</v>
      </c>
      <c r="AE74" s="120"/>
      <c r="AF74" s="120">
        <v>6</v>
      </c>
      <c r="AG74" s="155" t="str">
        <f t="shared" si="56"/>
        <v>江口　小春</v>
      </c>
      <c r="AH74" s="155" t="str">
        <f t="shared" si="56"/>
        <v>主将</v>
      </c>
      <c r="AJ74" s="146"/>
      <c r="AK74" s="417"/>
      <c r="AL74" s="417"/>
      <c r="AM74" s="427"/>
      <c r="AN74" s="153">
        <v>172</v>
      </c>
      <c r="AO74" s="159" t="str">
        <f>VLOOKUP(AN74,'マスター (4)'!$B$3:$E$200,3,FALSE)</f>
        <v>早坂はるな</v>
      </c>
      <c r="AP74" s="159" t="str">
        <f>VLOOKUP(AN74,'マスター (4)'!$B$3:$E$200,2,FALSE)</f>
        <v>副将</v>
      </c>
      <c r="AQ74" s="155" t="str">
        <f t="shared" si="50"/>
        <v>o</v>
      </c>
      <c r="AR74" s="155" t="str">
        <f>IF(AN74&lt;AK72*10,"エラー",IF(AN74&gt;AK72*10+9,"エラー","o"))</f>
        <v>o</v>
      </c>
      <c r="AU74" s="155" t="str">
        <f t="shared" si="62"/>
        <v>副将</v>
      </c>
      <c r="AV74" s="155" t="str">
        <f>AO74</f>
        <v>早坂はるな</v>
      </c>
      <c r="AW74" s="120"/>
      <c r="AX74" s="120">
        <v>15</v>
      </c>
      <c r="AY74" s="155" t="str">
        <f t="shared" si="57"/>
        <v>清原由妃乃</v>
      </c>
      <c r="AZ74" s="155" t="str">
        <f t="shared" si="57"/>
        <v>主将</v>
      </c>
      <c r="BB74" s="149"/>
      <c r="BD74" s="188" t="str">
        <f>VLOOKUP(BE74,'マスター (4)'!D:E,2,FALSE)</f>
        <v>北海道</v>
      </c>
      <c r="BE74" s="168" t="str">
        <f t="shared" si="63"/>
        <v>前田　侑芽</v>
      </c>
      <c r="BF74" s="155"/>
      <c r="BG74" s="155" t="str">
        <f t="shared" si="58"/>
        <v>江口　小春</v>
      </c>
      <c r="BH74" s="155"/>
      <c r="BI74" s="155" t="str">
        <f t="shared" si="59"/>
        <v>清原由妃乃</v>
      </c>
      <c r="BJ74" s="155"/>
      <c r="BK74">
        <f t="shared" si="53"/>
        <v>2</v>
      </c>
      <c r="BM74" s="155" t="str">
        <f t="shared" si="54"/>
        <v/>
      </c>
      <c r="BN74" s="155" t="e">
        <f>VLOOKUP(BM74,'マスター (4)'!D:E,2,FALSE)</f>
        <v>#N/A</v>
      </c>
      <c r="BO74">
        <f>IF(BM74="",0,_xlfn.XLOOKUP(BM74,'マスター (4)'!$D$3:$D$168,'マスター (4)'!$B$3:$B$168,"",0,1))</f>
        <v>0</v>
      </c>
      <c r="BQ74" s="155" t="str">
        <v/>
      </c>
      <c r="BR74" s="155" t="e">
        <v>#N/A</v>
      </c>
      <c r="BS74" s="155">
        <v>0</v>
      </c>
    </row>
    <row r="75" spans="1:71">
      <c r="A75" s="417"/>
      <c r="B75" s="417"/>
      <c r="C75" s="427"/>
      <c r="D75" s="153">
        <v>11</v>
      </c>
      <c r="E75" s="159" t="str">
        <f>VLOOKUP(D75,'マスター (4)'!$B$3:$E$200,3,FALSE)</f>
        <v>清原由妃乃</v>
      </c>
      <c r="F75" s="159" t="str">
        <f>VLOOKUP(D75,'マスター (4)'!$B$3:$E$200,2,FALSE)</f>
        <v>主将</v>
      </c>
      <c r="G75" s="155" t="str">
        <f t="shared" si="51"/>
        <v>o</v>
      </c>
      <c r="H75" s="155" t="str">
        <f>IF(D75&lt;A72*10,"エラー",IF(D75&gt;A72*10+9,"エラー","o"))</f>
        <v>o</v>
      </c>
      <c r="K75" s="155" t="str">
        <f t="shared" si="60"/>
        <v>主将</v>
      </c>
      <c r="L75" s="155" t="str">
        <f t="shared" ref="L75:L76" si="64">E75</f>
        <v>清原由妃乃</v>
      </c>
      <c r="M75" s="120">
        <v>24</v>
      </c>
      <c r="N75" s="120"/>
      <c r="O75" s="155" t="str">
        <f t="shared" si="55"/>
        <v>小岩　柚梛</v>
      </c>
      <c r="P75" s="155" t="str">
        <f t="shared" si="55"/>
        <v>四将</v>
      </c>
      <c r="R75" s="143"/>
      <c r="S75" s="417"/>
      <c r="T75" s="417"/>
      <c r="U75" s="427"/>
      <c r="V75" s="153">
        <v>171</v>
      </c>
      <c r="W75" s="159" t="str">
        <f>VLOOKUP(V75,'マスター (4)'!$B$3:$E$200,3,FALSE)</f>
        <v>池田まどか</v>
      </c>
      <c r="X75" s="159" t="str">
        <f>VLOOKUP(V75,'マスター (4)'!$B$3:$E$200,2,FALSE)</f>
        <v>主将</v>
      </c>
      <c r="Y75" s="155" t="str">
        <f t="shared" si="52"/>
        <v>o</v>
      </c>
      <c r="Z75" s="155" t="str">
        <f>IF(V75&lt;S72*10,"エラー",IF(V75&gt;S72*10+9,"エラー","o"))</f>
        <v>o</v>
      </c>
      <c r="AC75" s="155" t="str">
        <f t="shared" si="61"/>
        <v>主将</v>
      </c>
      <c r="AD75" s="155" t="str">
        <f>W75</f>
        <v>池田まどか</v>
      </c>
      <c r="AE75" s="120">
        <v>9</v>
      </c>
      <c r="AF75" s="120"/>
      <c r="AG75" s="155" t="str">
        <f t="shared" si="56"/>
        <v>加藤　千捺</v>
      </c>
      <c r="AH75" s="155" t="str">
        <f t="shared" si="56"/>
        <v>六将</v>
      </c>
      <c r="AJ75" s="146"/>
      <c r="AK75" s="417"/>
      <c r="AL75" s="417"/>
      <c r="AM75" s="427"/>
      <c r="AN75" s="153">
        <v>175</v>
      </c>
      <c r="AO75" s="159" t="str">
        <f>VLOOKUP(AN75,'マスター (4)'!$B$3:$E$200,3,FALSE)</f>
        <v>山村　はる</v>
      </c>
      <c r="AP75" s="159" t="str">
        <f>VLOOKUP(AN75,'マスター (4)'!$B$3:$E$200,2,FALSE)</f>
        <v>五将</v>
      </c>
      <c r="AQ75" s="155" t="str">
        <f t="shared" si="50"/>
        <v>o</v>
      </c>
      <c r="AR75" s="155" t="str">
        <f>IF(AN75&lt;AK72*10,"エラー",IF(AN75&gt;AK72*10+9,"エラー","o"))</f>
        <v>o</v>
      </c>
      <c r="AU75" s="155" t="str">
        <f t="shared" si="62"/>
        <v>五将</v>
      </c>
      <c r="AV75" s="155" t="str">
        <f>AO75</f>
        <v>山村　はる</v>
      </c>
      <c r="AW75" s="120"/>
      <c r="AX75" s="120">
        <v>5</v>
      </c>
      <c r="AY75" s="155" t="str">
        <f t="shared" si="57"/>
        <v>佐藤　彩音</v>
      </c>
      <c r="AZ75" s="155" t="str">
        <f t="shared" si="57"/>
        <v>四将</v>
      </c>
      <c r="BB75" s="149"/>
      <c r="BD75" s="188" t="str">
        <f>VLOOKUP(BE75,'マスター (4)'!D:E,2,FALSE)</f>
        <v>北海道</v>
      </c>
      <c r="BE75" s="168" t="str">
        <f t="shared" si="63"/>
        <v>清原由妃乃</v>
      </c>
      <c r="BF75" s="155"/>
      <c r="BG75" s="155" t="str">
        <f t="shared" si="58"/>
        <v>池田まどか</v>
      </c>
      <c r="BH75" s="155"/>
      <c r="BI75" s="155" t="str">
        <f t="shared" si="59"/>
        <v>佐藤　彩音</v>
      </c>
      <c r="BJ75" s="155"/>
      <c r="BK75">
        <f t="shared" si="53"/>
        <v>2</v>
      </c>
      <c r="BM75" s="155" t="str">
        <f t="shared" si="54"/>
        <v/>
      </c>
      <c r="BN75" s="155" t="e">
        <f>VLOOKUP(BM75,'マスター (4)'!D:E,2,FALSE)</f>
        <v>#N/A</v>
      </c>
      <c r="BO75">
        <f>IF(BM75="",0,_xlfn.XLOOKUP(BM75,'マスター (4)'!$D$3:$D$168,'マスター (4)'!$B$3:$B$168,"",0,1))</f>
        <v>0</v>
      </c>
      <c r="BQ75" s="155" t="str">
        <v/>
      </c>
      <c r="BR75" s="155" t="e">
        <v>#N/A</v>
      </c>
      <c r="BS75" s="155">
        <v>0</v>
      </c>
    </row>
    <row r="76" spans="1:71">
      <c r="A76" s="417"/>
      <c r="B76" s="417"/>
      <c r="C76" s="427"/>
      <c r="D76" s="153">
        <v>14</v>
      </c>
      <c r="E76" s="159" t="str">
        <f>VLOOKUP(D76,'マスター (4)'!$B$3:$E$200,3,FALSE)</f>
        <v>佐藤　彩音</v>
      </c>
      <c r="F76" s="159" t="str">
        <f>VLOOKUP(D76,'マスター (4)'!$B$3:$E$200,2,FALSE)</f>
        <v>四将</v>
      </c>
      <c r="G76" s="155" t="str">
        <f t="shared" si="51"/>
        <v>o</v>
      </c>
      <c r="H76" s="155" t="str">
        <f>IF(D76&lt;A72*10,"エラー",IF(D76&gt;A72*10+9,"エラー","o"))</f>
        <v>o</v>
      </c>
      <c r="K76" s="155" t="str">
        <f t="shared" si="60"/>
        <v>四将</v>
      </c>
      <c r="L76" s="155" t="str">
        <f t="shared" si="64"/>
        <v>佐藤　彩音</v>
      </c>
      <c r="M76" s="120">
        <v>13</v>
      </c>
      <c r="N76" s="120"/>
      <c r="O76" s="155" t="str">
        <f t="shared" si="55"/>
        <v>笠原　　菫</v>
      </c>
      <c r="P76" s="155" t="str">
        <f t="shared" si="55"/>
        <v>七将</v>
      </c>
      <c r="R76" s="143"/>
      <c r="S76" s="417"/>
      <c r="T76" s="417"/>
      <c r="U76" s="427"/>
      <c r="V76" s="153">
        <v>175</v>
      </c>
      <c r="W76" s="159" t="str">
        <f>VLOOKUP(V76,'マスター (4)'!$B$3:$E$200,3,FALSE)</f>
        <v>山村　はる</v>
      </c>
      <c r="X76" s="159" t="str">
        <f>VLOOKUP(V76,'マスター (4)'!$B$3:$E$200,2,FALSE)</f>
        <v>五将</v>
      </c>
      <c r="Y76" s="155" t="str">
        <f t="shared" si="52"/>
        <v>o</v>
      </c>
      <c r="Z76" s="155" t="str">
        <f>IF(V76&lt;S72*10,"エラー",IF(V76&gt;S72*10+9,"エラー","o"))</f>
        <v>o</v>
      </c>
      <c r="AC76" s="155" t="str">
        <f t="shared" si="61"/>
        <v>五将</v>
      </c>
      <c r="AD76" s="155" t="str">
        <f>W76</f>
        <v>山村　はる</v>
      </c>
      <c r="AE76" s="120">
        <v>10</v>
      </c>
      <c r="AF76" s="120"/>
      <c r="AG76" s="155" t="str">
        <f t="shared" si="56"/>
        <v>蕨野　天能</v>
      </c>
      <c r="AH76" s="155" t="str">
        <f t="shared" si="56"/>
        <v>副将</v>
      </c>
      <c r="AJ76" s="146"/>
      <c r="AK76" s="417"/>
      <c r="AL76" s="417"/>
      <c r="AM76" s="427"/>
      <c r="AN76" s="153">
        <v>173</v>
      </c>
      <c r="AO76" s="159" t="str">
        <f>VLOOKUP(AN76,'マスター (4)'!$B$3:$E$200,3,FALSE)</f>
        <v>渥美　陽菜</v>
      </c>
      <c r="AP76" s="159" t="str">
        <f>VLOOKUP(AN76,'マスター (4)'!$B$3:$E$200,2,FALSE)</f>
        <v>三将</v>
      </c>
      <c r="AQ76" s="155" t="str">
        <f t="shared" si="50"/>
        <v>o</v>
      </c>
      <c r="AR76" s="155" t="str">
        <f>IF(AN76&lt;AK72*10,"エラー",IF(AN76&gt;AK72*10+9,"エラー","o"))</f>
        <v>o</v>
      </c>
      <c r="AU76" s="155" t="str">
        <f t="shared" si="62"/>
        <v>三将</v>
      </c>
      <c r="AV76" s="155" t="str">
        <f>AO76</f>
        <v>渥美　陽菜</v>
      </c>
      <c r="AW76" s="120">
        <v>15</v>
      </c>
      <c r="AX76" s="120"/>
      <c r="AY76" s="155" t="str">
        <f t="shared" si="57"/>
        <v>附柴　里沙</v>
      </c>
      <c r="AZ76" s="155" t="str">
        <f t="shared" si="57"/>
        <v>五将</v>
      </c>
      <c r="BB76" s="149"/>
      <c r="BD76" s="188" t="str">
        <f>VLOOKUP(BE76,'マスター (4)'!D:E,2,FALSE)</f>
        <v>北海道</v>
      </c>
      <c r="BE76" s="168" t="str">
        <f t="shared" si="63"/>
        <v>佐藤　彩音</v>
      </c>
      <c r="BF76" s="155"/>
      <c r="BG76" s="155" t="str">
        <f t="shared" si="58"/>
        <v>山村　はる</v>
      </c>
      <c r="BH76" s="155"/>
      <c r="BI76" s="155" t="str">
        <f t="shared" si="59"/>
        <v>渥美　陽菜</v>
      </c>
      <c r="BJ76" s="155"/>
      <c r="BK76">
        <f t="shared" si="53"/>
        <v>2</v>
      </c>
      <c r="BM76" s="155" t="str">
        <f t="shared" si="54"/>
        <v/>
      </c>
      <c r="BN76" s="155" t="e">
        <f>VLOOKUP(BM76,'マスター (4)'!D:E,2,FALSE)</f>
        <v>#N/A</v>
      </c>
      <c r="BO76">
        <f>IF(BM76="",0,_xlfn.XLOOKUP(BM76,'マスター (4)'!$D$3:$D$168,'マスター (4)'!$B$3:$B$168,"",0,1))</f>
        <v>0</v>
      </c>
      <c r="BQ76" s="155" t="str">
        <v/>
      </c>
      <c r="BR76" s="155" t="e">
        <v>#N/A</v>
      </c>
      <c r="BS76" s="155">
        <v>0</v>
      </c>
    </row>
    <row r="77" spans="1:71">
      <c r="A77" s="417">
        <f>VLOOKUP(C77,'マスター (4)'!$K:$M,2,FALSE)</f>
        <v>2</v>
      </c>
      <c r="B77" s="417" t="str">
        <f>VLOOKUP(C77,'マスター (4)'!$K:$M,3,FALSE)</f>
        <v>岩手</v>
      </c>
      <c r="C77" s="420" t="s">
        <v>503</v>
      </c>
      <c r="D77" s="153">
        <v>25</v>
      </c>
      <c r="E77" s="155" t="str">
        <f>VLOOKUP(D77,'マスター (4)'!$B$3:$E$200,3,FALSE)</f>
        <v>横沢　碧音</v>
      </c>
      <c r="F77" s="155" t="str">
        <f>VLOOKUP(D77,'マスター (4)'!$B$3:$E$200,2,FALSE)</f>
        <v>五将</v>
      </c>
      <c r="G77" s="155" t="str">
        <f t="shared" si="51"/>
        <v>o</v>
      </c>
      <c r="H77" s="155" t="str">
        <f>IF(D77&lt;A77*10,"エラー",IF(D77&gt;A77*10+9,"エラー","o"))</f>
        <v>o</v>
      </c>
      <c r="R77" s="143"/>
      <c r="S77" s="417">
        <f>VLOOKUP(U77,'マスター (4)'!$K:$M,2,FALSE)</f>
        <v>2</v>
      </c>
      <c r="T77" s="417" t="str">
        <f>VLOOKUP(U77,'マスター (4)'!$K:$M,3,FALSE)</f>
        <v>岩手</v>
      </c>
      <c r="U77" s="420" t="s">
        <v>503</v>
      </c>
      <c r="V77" s="153">
        <v>25</v>
      </c>
      <c r="W77" s="155" t="str">
        <f>VLOOKUP(V77,'マスター (4)'!$B$3:$E$200,3,FALSE)</f>
        <v>横沢　碧音</v>
      </c>
      <c r="X77" s="155" t="str">
        <f>VLOOKUP(V77,'マスター (4)'!$B$3:$E$200,2,FALSE)</f>
        <v>五将</v>
      </c>
      <c r="Y77" s="155" t="str">
        <f t="shared" si="52"/>
        <v>o</v>
      </c>
      <c r="Z77" s="155" t="str">
        <f>IF(V77&lt;S77*10,"エラー",IF(V77&gt;S77*10+9,"エラー","o"))</f>
        <v>o</v>
      </c>
      <c r="AJ77" s="146"/>
      <c r="AK77" s="417">
        <f>VLOOKUP(AM77,'マスター (4)'!$K:$M,2,FALSE)</f>
        <v>1</v>
      </c>
      <c r="AL77" s="417" t="str">
        <f>VLOOKUP(AM77,'マスター (4)'!$K:$M,3,FALSE)</f>
        <v>北海道</v>
      </c>
      <c r="AM77" s="420" t="s">
        <v>502</v>
      </c>
      <c r="AN77" s="153">
        <v>13</v>
      </c>
      <c r="AO77" s="155" t="str">
        <f>VLOOKUP(AN77,'マスター (4)'!$B$3:$E$200,3,FALSE)</f>
        <v>上村菜乃果</v>
      </c>
      <c r="AP77" s="155" t="str">
        <f>VLOOKUP(AN77,'マスター (4)'!$B$3:$E$200,2,FALSE)</f>
        <v>三将</v>
      </c>
      <c r="AQ77" s="155" t="str">
        <f t="shared" si="50"/>
        <v>o</v>
      </c>
      <c r="AR77" s="155" t="str">
        <f>IF(AN77&lt;AK77*10,"エラー",IF(AN77&gt;AK77*10+9,"エラー","o"))</f>
        <v>o</v>
      </c>
      <c r="BB77" s="149"/>
      <c r="BD77" s="188" t="e">
        <f>VLOOKUP(BE77,'マスター (4)'!D:E,2,FALSE)</f>
        <v>#N/A</v>
      </c>
      <c r="BE77" s="259"/>
      <c r="BF77" s="260"/>
      <c r="BG77" s="260"/>
      <c r="BH77" s="260"/>
      <c r="BI77" s="260"/>
      <c r="BJ77" s="260"/>
      <c r="BK77">
        <f t="shared" si="53"/>
        <v>0</v>
      </c>
      <c r="BM77" s="155" t="str">
        <f t="shared" si="54"/>
        <v/>
      </c>
      <c r="BN77" s="155" t="e">
        <f>VLOOKUP(BM77,'マスター (4)'!D:E,2,FALSE)</f>
        <v>#N/A</v>
      </c>
      <c r="BO77">
        <f>IF(BM77="",0,_xlfn.XLOOKUP(BM77,'マスター (4)'!$D$3:$D$168,'マスター (4)'!$B$3:$B$168,"",0,1))</f>
        <v>0</v>
      </c>
      <c r="BQ77" s="155" t="str">
        <v/>
      </c>
      <c r="BR77" s="155" t="e">
        <v>#N/A</v>
      </c>
      <c r="BS77" s="155">
        <v>0</v>
      </c>
    </row>
    <row r="78" spans="1:71">
      <c r="A78" s="417"/>
      <c r="B78" s="417"/>
      <c r="C78" s="420"/>
      <c r="D78" s="153">
        <v>23</v>
      </c>
      <c r="E78" s="155" t="str">
        <f>VLOOKUP(D78,'マスター (4)'!$B$3:$E$200,3,FALSE)</f>
        <v>鈴木　　彩</v>
      </c>
      <c r="F78" s="155" t="str">
        <f>VLOOKUP(D78,'マスター (4)'!$B$3:$E$200,2,FALSE)</f>
        <v>三将</v>
      </c>
      <c r="G78" s="155" t="str">
        <f t="shared" si="51"/>
        <v>o</v>
      </c>
      <c r="H78" s="155" t="str">
        <f>IF(D78&lt;A77*10,"エラー",IF(D78&gt;A77*10+9,"エラー","o"))</f>
        <v>o</v>
      </c>
      <c r="R78" s="143"/>
      <c r="S78" s="417"/>
      <c r="T78" s="417"/>
      <c r="U78" s="420"/>
      <c r="V78" s="153">
        <v>24</v>
      </c>
      <c r="W78" s="155" t="str">
        <f>VLOOKUP(V78,'マスター (4)'!$B$3:$E$200,3,FALSE)</f>
        <v>小岩　柚梛</v>
      </c>
      <c r="X78" s="155" t="str">
        <f>VLOOKUP(V78,'マスター (4)'!$B$3:$E$200,2,FALSE)</f>
        <v>四将</v>
      </c>
      <c r="Y78" s="155" t="str">
        <f t="shared" si="52"/>
        <v>o</v>
      </c>
      <c r="Z78" s="155" t="str">
        <f>IF(V78&lt;S77*10,"エラー",IF(V78&gt;S77*10+9,"エラー","o"))</f>
        <v>o</v>
      </c>
      <c r="AJ78" s="146"/>
      <c r="AK78" s="417"/>
      <c r="AL78" s="417"/>
      <c r="AM78" s="420"/>
      <c r="AN78" s="153">
        <v>12</v>
      </c>
      <c r="AO78" s="155" t="str">
        <f>VLOOKUP(AN78,'マスター (4)'!$B$3:$E$200,3,FALSE)</f>
        <v>前田　侑芽</v>
      </c>
      <c r="AP78" s="155" t="str">
        <f>VLOOKUP(AN78,'マスター (4)'!$B$3:$E$200,2,FALSE)</f>
        <v>副将</v>
      </c>
      <c r="AQ78" s="155" t="str">
        <f t="shared" si="50"/>
        <v>o</v>
      </c>
      <c r="AR78" s="155" t="str">
        <f>IF(AN78&lt;AK77*10,"エラー",IF(AN78&gt;AK77*10+9,"エラー","o"))</f>
        <v>o</v>
      </c>
      <c r="BB78" s="149"/>
      <c r="BD78" s="188" t="e">
        <f>VLOOKUP(BE78,'マスター (4)'!D:E,2,FALSE)</f>
        <v>#N/A</v>
      </c>
      <c r="BE78" s="259"/>
      <c r="BF78" s="260"/>
      <c r="BG78" s="260"/>
      <c r="BH78" s="260"/>
      <c r="BI78" s="260"/>
      <c r="BJ78" s="260"/>
      <c r="BK78">
        <f t="shared" si="53"/>
        <v>0</v>
      </c>
      <c r="BM78" s="155" t="str">
        <f t="shared" si="54"/>
        <v/>
      </c>
      <c r="BN78" s="155" t="e">
        <f>VLOOKUP(BM78,'マスター (4)'!D:E,2,FALSE)</f>
        <v>#N/A</v>
      </c>
      <c r="BO78">
        <f>IF(BM78="",0,_xlfn.XLOOKUP(BM78,'マスター (4)'!$D$3:$D$168,'マスター (4)'!$B$3:$B$168,"",0,1))</f>
        <v>0</v>
      </c>
      <c r="BQ78" s="155" t="str">
        <v/>
      </c>
      <c r="BR78" s="155" t="e">
        <v>#N/A</v>
      </c>
      <c r="BS78" s="155">
        <v>0</v>
      </c>
    </row>
    <row r="79" spans="1:71">
      <c r="A79" s="417"/>
      <c r="B79" s="417"/>
      <c r="C79" s="420"/>
      <c r="D79" s="153">
        <v>21</v>
      </c>
      <c r="E79" s="155" t="str">
        <f>VLOOKUP(D79,'マスター (4)'!$B$3:$E$200,3,FALSE)</f>
        <v>江口　小春</v>
      </c>
      <c r="F79" s="155" t="str">
        <f>VLOOKUP(D79,'マスター (4)'!$B$3:$E$200,2,FALSE)</f>
        <v>主将</v>
      </c>
      <c r="G79" s="155" t="str">
        <f t="shared" si="51"/>
        <v>o</v>
      </c>
      <c r="H79" s="155" t="str">
        <f>IF(D79&lt;A77*10,"エラー",IF(D79&gt;A77*10+9,"エラー","o"))</f>
        <v>o</v>
      </c>
      <c r="R79" s="143"/>
      <c r="S79" s="417"/>
      <c r="T79" s="417"/>
      <c r="U79" s="420"/>
      <c r="V79" s="153">
        <v>21</v>
      </c>
      <c r="W79" s="155" t="str">
        <f>VLOOKUP(V79,'マスター (4)'!$B$3:$E$200,3,FALSE)</f>
        <v>江口　小春</v>
      </c>
      <c r="X79" s="155" t="str">
        <f>VLOOKUP(V79,'マスター (4)'!$B$3:$E$200,2,FALSE)</f>
        <v>主将</v>
      </c>
      <c r="Y79" s="155" t="str">
        <f t="shared" si="52"/>
        <v>o</v>
      </c>
      <c r="Z79" s="155" t="str">
        <f>IF(V79&lt;S77*10,"エラー",IF(V79&gt;S77*10+9,"エラー","o"))</f>
        <v>o</v>
      </c>
      <c r="AJ79" s="146"/>
      <c r="AK79" s="417"/>
      <c r="AL79" s="417"/>
      <c r="AM79" s="420"/>
      <c r="AN79" s="153">
        <v>11</v>
      </c>
      <c r="AO79" s="155" t="str">
        <f>VLOOKUP(AN79,'マスター (4)'!$B$3:$E$200,3,FALSE)</f>
        <v>清原由妃乃</v>
      </c>
      <c r="AP79" s="155" t="str">
        <f>VLOOKUP(AN79,'マスター (4)'!$B$3:$E$200,2,FALSE)</f>
        <v>主将</v>
      </c>
      <c r="AQ79" s="155" t="str">
        <f t="shared" si="50"/>
        <v>o</v>
      </c>
      <c r="AR79" s="155" t="str">
        <f>IF(AN79&lt;AK77*10,"エラー",IF(AN79&gt;AK77*10+9,"エラー","o"))</f>
        <v>o</v>
      </c>
      <c r="BB79" s="149"/>
      <c r="BD79" s="188" t="e">
        <f>VLOOKUP(BE79,'マスター (4)'!D:E,2,FALSE)</f>
        <v>#N/A</v>
      </c>
      <c r="BE79" s="259"/>
      <c r="BF79" s="260"/>
      <c r="BG79" s="260"/>
      <c r="BH79" s="260"/>
      <c r="BI79" s="260"/>
      <c r="BJ79" s="260"/>
      <c r="BK79">
        <f t="shared" si="53"/>
        <v>0</v>
      </c>
      <c r="BM79" s="155" t="str">
        <f t="shared" si="54"/>
        <v/>
      </c>
      <c r="BN79" s="155" t="e">
        <f>VLOOKUP(BM79,'マスター (4)'!D:E,2,FALSE)</f>
        <v>#N/A</v>
      </c>
      <c r="BO79">
        <f>IF(BM79="",0,_xlfn.XLOOKUP(BM79,'マスター (4)'!$D$3:$D$168,'マスター (4)'!$B$3:$B$168,"",0,1))</f>
        <v>0</v>
      </c>
      <c r="BQ79" s="155" t="str">
        <v/>
      </c>
      <c r="BR79" s="155" t="e">
        <v>#N/A</v>
      </c>
      <c r="BS79" s="155">
        <v>0</v>
      </c>
    </row>
    <row r="80" spans="1:71">
      <c r="A80" s="417"/>
      <c r="B80" s="417"/>
      <c r="C80" s="420"/>
      <c r="D80" s="153">
        <v>24</v>
      </c>
      <c r="E80" s="155" t="str">
        <f>VLOOKUP(D80,'マスター (4)'!$B$3:$E$200,3,FALSE)</f>
        <v>小岩　柚梛</v>
      </c>
      <c r="F80" s="155" t="str">
        <f>VLOOKUP(D80,'マスター (4)'!$B$3:$E$200,2,FALSE)</f>
        <v>四将</v>
      </c>
      <c r="G80" s="155" t="str">
        <f t="shared" si="51"/>
        <v>o</v>
      </c>
      <c r="H80" s="155" t="str">
        <f>IF(D80&lt;A77*10,"エラー",IF(D80&gt;A77*10+9,"エラー","o"))</f>
        <v>o</v>
      </c>
      <c r="R80" s="143"/>
      <c r="S80" s="417"/>
      <c r="T80" s="417"/>
      <c r="U80" s="420"/>
      <c r="V80" s="153">
        <v>26</v>
      </c>
      <c r="W80" s="155" t="str">
        <f>VLOOKUP(V80,'マスター (4)'!$B$3:$E$200,3,FALSE)</f>
        <v>加藤　千捺</v>
      </c>
      <c r="X80" s="155" t="str">
        <f>VLOOKUP(V80,'マスター (4)'!$B$3:$E$200,2,FALSE)</f>
        <v>六将</v>
      </c>
      <c r="Y80" s="155" t="str">
        <f t="shared" si="52"/>
        <v>o</v>
      </c>
      <c r="Z80" s="155" t="str">
        <f>IF(V80&lt;S77*10,"エラー",IF(V80&gt;S77*10+9,"エラー","o"))</f>
        <v>o</v>
      </c>
      <c r="AJ80" s="146"/>
      <c r="AK80" s="417"/>
      <c r="AL80" s="417"/>
      <c r="AM80" s="420"/>
      <c r="AN80" s="153">
        <v>14</v>
      </c>
      <c r="AO80" s="155" t="str">
        <f>VLOOKUP(AN80,'マスター (4)'!$B$3:$E$200,3,FALSE)</f>
        <v>佐藤　彩音</v>
      </c>
      <c r="AP80" s="155" t="str">
        <f>VLOOKUP(AN80,'マスター (4)'!$B$3:$E$200,2,FALSE)</f>
        <v>四将</v>
      </c>
      <c r="AQ80" s="155" t="str">
        <f t="shared" si="50"/>
        <v>o</v>
      </c>
      <c r="AR80" s="155" t="str">
        <f>IF(AN80&lt;AK77*10,"エラー",IF(AN80&gt;AK77*10+9,"エラー","o"))</f>
        <v>o</v>
      </c>
      <c r="BB80" s="149"/>
      <c r="BD80" s="188" t="e">
        <f>VLOOKUP(BE80,'マスター (4)'!D:E,2,FALSE)</f>
        <v>#N/A</v>
      </c>
      <c r="BE80" s="259"/>
      <c r="BF80" s="260"/>
      <c r="BG80" s="260"/>
      <c r="BH80" s="260"/>
      <c r="BI80" s="260"/>
      <c r="BJ80" s="260"/>
      <c r="BK80">
        <f t="shared" si="53"/>
        <v>0</v>
      </c>
      <c r="BM80" s="155" t="str">
        <f t="shared" si="54"/>
        <v/>
      </c>
      <c r="BN80" s="155" t="e">
        <f>VLOOKUP(BM80,'マスター (4)'!D:E,2,FALSE)</f>
        <v>#N/A</v>
      </c>
      <c r="BO80">
        <f>IF(BM80="",0,_xlfn.XLOOKUP(BM80,'マスター (4)'!$D$3:$D$168,'マスター (4)'!$B$3:$B$168,"",0,1))</f>
        <v>0</v>
      </c>
      <c r="BQ80" s="155" t="str">
        <v/>
      </c>
      <c r="BR80" s="155" t="e">
        <v>#N/A</v>
      </c>
      <c r="BS80" s="155">
        <v>0</v>
      </c>
    </row>
    <row r="81" spans="1:71" ht="19" thickBot="1">
      <c r="A81" s="417"/>
      <c r="B81" s="417"/>
      <c r="C81" s="421"/>
      <c r="D81" s="153">
        <v>27</v>
      </c>
      <c r="E81" s="155" t="str">
        <f>VLOOKUP(D81,'マスター (4)'!$B$3:$E$200,3,FALSE)</f>
        <v>笠原　　菫</v>
      </c>
      <c r="F81" s="155" t="str">
        <f>VLOOKUP(D81,'マスター (4)'!$B$3:$E$200,2,FALSE)</f>
        <v>七将</v>
      </c>
      <c r="G81" s="155" t="str">
        <f t="shared" si="51"/>
        <v>o</v>
      </c>
      <c r="H81" s="155" t="str">
        <f>IF(D81&lt;A77*10,"エラー",IF(D81&gt;A77*10+9,"エラー","o"))</f>
        <v>o</v>
      </c>
      <c r="K81" t="str">
        <f>B82</f>
        <v>埼玉</v>
      </c>
      <c r="O81" t="str">
        <f>B87</f>
        <v>新潟</v>
      </c>
      <c r="R81" s="143"/>
      <c r="S81" s="417"/>
      <c r="T81" s="417"/>
      <c r="U81" s="421"/>
      <c r="V81" s="153">
        <v>22</v>
      </c>
      <c r="W81" s="155" t="str">
        <f>VLOOKUP(V81,'マスター (4)'!$B$3:$E$200,3,FALSE)</f>
        <v>蕨野　天能</v>
      </c>
      <c r="X81" s="155" t="str">
        <f>VLOOKUP(V81,'マスター (4)'!$B$3:$E$200,2,FALSE)</f>
        <v>副将</v>
      </c>
      <c r="Y81" s="155" t="str">
        <f t="shared" si="52"/>
        <v>o</v>
      </c>
      <c r="Z81" s="155" t="str">
        <f>IF(V81&lt;S77*10,"エラー",IF(V81&gt;S77*10+9,"エラー","o"))</f>
        <v>o</v>
      </c>
      <c r="AC81" t="str">
        <f>T82</f>
        <v>埼玉</v>
      </c>
      <c r="AG81" t="str">
        <f>T87</f>
        <v>石川</v>
      </c>
      <c r="AJ81" s="146"/>
      <c r="AK81" s="417"/>
      <c r="AL81" s="417"/>
      <c r="AM81" s="421"/>
      <c r="AN81" s="153">
        <v>15</v>
      </c>
      <c r="AO81" s="155" t="str">
        <f>VLOOKUP(AN81,'マスター (4)'!$B$3:$E$200,3,FALSE)</f>
        <v>附柴　里沙</v>
      </c>
      <c r="AP81" s="155" t="str">
        <f>VLOOKUP(AN81,'マスター (4)'!$B$3:$E$200,2,FALSE)</f>
        <v>五将</v>
      </c>
      <c r="AQ81" s="155" t="str">
        <f t="shared" si="50"/>
        <v>o</v>
      </c>
      <c r="AR81" s="155" t="str">
        <f>IF(AN81&lt;AK77*10,"エラー",IF(AN81&gt;AK77*10+9,"エラー","o"))</f>
        <v>o</v>
      </c>
      <c r="AU81" t="str">
        <f>AL82</f>
        <v>新潟</v>
      </c>
      <c r="AY81" t="str">
        <f>AL87</f>
        <v>石川</v>
      </c>
      <c r="BB81" s="149"/>
      <c r="BD81" s="188" t="e">
        <f>VLOOKUP(BE81,'マスター (4)'!D:E,2,FALSE)</f>
        <v>#N/A</v>
      </c>
      <c r="BE81" s="259"/>
      <c r="BF81" s="260"/>
      <c r="BG81" s="260"/>
      <c r="BH81" s="260"/>
      <c r="BI81" s="260"/>
      <c r="BJ81" s="260"/>
      <c r="BK81">
        <f t="shared" si="53"/>
        <v>0</v>
      </c>
      <c r="BM81" s="155" t="str">
        <f t="shared" si="54"/>
        <v/>
      </c>
      <c r="BN81" s="155" t="e">
        <f>VLOOKUP(BM81,'マスター (4)'!D:E,2,FALSE)</f>
        <v>#N/A</v>
      </c>
      <c r="BO81">
        <f>IF(BM81="",0,_xlfn.XLOOKUP(BM81,'マスター (4)'!$D$3:$D$168,'マスター (4)'!$B$3:$B$168,"",0,1))</f>
        <v>0</v>
      </c>
      <c r="BQ81" s="155" t="str">
        <v/>
      </c>
      <c r="BR81" s="155" t="e">
        <v>#N/A</v>
      </c>
      <c r="BS81" s="155">
        <v>0</v>
      </c>
    </row>
    <row r="82" spans="1:71">
      <c r="A82" s="417">
        <f>VLOOKUP(C82,'マスター (4)'!$K:$M,2,FALSE)</f>
        <v>7</v>
      </c>
      <c r="B82" s="417" t="str">
        <f>VLOOKUP(C82,'マスター (4)'!$K:$M,3,FALSE)</f>
        <v>埼玉</v>
      </c>
      <c r="C82" s="428" t="s">
        <v>373</v>
      </c>
      <c r="D82" s="153">
        <v>73</v>
      </c>
      <c r="E82" s="160" t="str">
        <f>VLOOKUP(D82,'マスター (4)'!$B$3:$E$200,3,FALSE)</f>
        <v>中里美優梨</v>
      </c>
      <c r="F82" s="160" t="str">
        <f>VLOOKUP(D82,'マスター (4)'!$B$3:$E$200,2,FALSE)</f>
        <v>三将</v>
      </c>
      <c r="G82" s="155" t="str">
        <f t="shared" si="51"/>
        <v>o</v>
      </c>
      <c r="H82" s="155" t="str">
        <f>IF(D82&lt;A82*10,"エラー",IF(D82&gt;A82*10+9,"エラー","o"))</f>
        <v>o</v>
      </c>
      <c r="K82" s="155" t="str">
        <f>F82</f>
        <v>三将</v>
      </c>
      <c r="L82" s="155" t="str">
        <f>E82</f>
        <v>中里美優梨</v>
      </c>
      <c r="M82" s="120">
        <v>18</v>
      </c>
      <c r="N82" s="120"/>
      <c r="O82" s="155" t="str">
        <f t="shared" ref="O82:P86" si="65">E87</f>
        <v>森　結佳子</v>
      </c>
      <c r="P82" s="155" t="str">
        <f t="shared" si="65"/>
        <v>副将</v>
      </c>
      <c r="R82" s="143"/>
      <c r="S82" s="417">
        <f>VLOOKUP(U82,'マスター (4)'!$K:$M,2,FALSE)</f>
        <v>7</v>
      </c>
      <c r="T82" s="417" t="str">
        <f>VLOOKUP(U82,'マスター (4)'!$K:$M,3,FALSE)</f>
        <v>埼玉</v>
      </c>
      <c r="U82" s="428" t="s">
        <v>373</v>
      </c>
      <c r="V82" s="153">
        <v>71</v>
      </c>
      <c r="W82" s="160" t="str">
        <f>VLOOKUP(V82,'マスター (4)'!$B$3:$E$200,3,FALSE)</f>
        <v>相田真生子</v>
      </c>
      <c r="X82" s="160" t="str">
        <f>VLOOKUP(V82,'マスター (4)'!$B$3:$E$200,2,FALSE)</f>
        <v>主将</v>
      </c>
      <c r="Y82" s="155" t="str">
        <f t="shared" si="52"/>
        <v>o</v>
      </c>
      <c r="Z82" s="155" t="str">
        <f>IF(V82&lt;S82*10,"エラー",IF(V82&gt;S82*10+9,"エラー","o"))</f>
        <v>o</v>
      </c>
      <c r="AC82" s="155" t="str">
        <f>X82</f>
        <v>主将</v>
      </c>
      <c r="AD82" s="155" t="str">
        <f>W82</f>
        <v>相田真生子</v>
      </c>
      <c r="AE82" s="120">
        <v>14</v>
      </c>
      <c r="AF82" s="120"/>
      <c r="AG82" s="155" t="str">
        <f t="shared" ref="AG82:AH86" si="66">W87</f>
        <v>濱野　悠生</v>
      </c>
      <c r="AH82" s="155" t="str">
        <f t="shared" si="66"/>
        <v>五将</v>
      </c>
      <c r="AJ82" s="146"/>
      <c r="AK82" s="417">
        <f>VLOOKUP(AM82,'マスター (4)'!$K:$M,2,FALSE)</f>
        <v>12</v>
      </c>
      <c r="AL82" s="417" t="str">
        <f>VLOOKUP(AM82,'マスター (4)'!$K:$M,3,FALSE)</f>
        <v>新潟</v>
      </c>
      <c r="AM82" s="428" t="s">
        <v>376</v>
      </c>
      <c r="AN82" s="153">
        <v>121</v>
      </c>
      <c r="AO82" s="160" t="str">
        <f>VLOOKUP(AN82,'マスター (4)'!$B$3:$E$200,3,FALSE)</f>
        <v>塩原　愛椛</v>
      </c>
      <c r="AP82" s="160" t="str">
        <f>VLOOKUP(AN82,'マスター (4)'!$B$3:$E$200,2,FALSE)</f>
        <v>主将</v>
      </c>
      <c r="AQ82" s="155" t="str">
        <f t="shared" si="50"/>
        <v>o</v>
      </c>
      <c r="AR82" s="155" t="str">
        <f>IF(AN82&lt;AK82*10,"エラー",IF(AN82&gt;AK82*10+9,"エラー","o"))</f>
        <v>o</v>
      </c>
      <c r="AU82" s="155" t="str">
        <f>AP82</f>
        <v>主将</v>
      </c>
      <c r="AV82" s="155" t="str">
        <f>AO82</f>
        <v>塩原　愛椛</v>
      </c>
      <c r="AW82" s="120">
        <v>6</v>
      </c>
      <c r="AX82" s="120"/>
      <c r="AY82" s="155" t="str">
        <f t="shared" ref="AY82:AZ86" si="67">AO87</f>
        <v>大平　和香</v>
      </c>
      <c r="AZ82" s="155" t="str">
        <f t="shared" si="67"/>
        <v>三将</v>
      </c>
      <c r="BB82" s="149"/>
      <c r="BD82" s="188" t="str">
        <f>VLOOKUP(BE82,'マスター (4)'!D:E,2,FALSE)</f>
        <v>埼玉</v>
      </c>
      <c r="BE82" s="168" t="str">
        <f t="shared" si="63"/>
        <v>中里美優梨</v>
      </c>
      <c r="BF82" s="155"/>
      <c r="BG82" s="155" t="str">
        <f t="shared" si="58"/>
        <v>相田真生子</v>
      </c>
      <c r="BH82" s="155"/>
      <c r="BI82" s="155" t="str">
        <f t="shared" si="59"/>
        <v>塩原　愛椛</v>
      </c>
      <c r="BJ82" s="155"/>
      <c r="BK82">
        <f t="shared" si="53"/>
        <v>2</v>
      </c>
      <c r="BM82" s="155" t="str">
        <f t="shared" si="54"/>
        <v/>
      </c>
      <c r="BN82" s="155" t="e">
        <f>VLOOKUP(BM82,'マスター (4)'!D:E,2,FALSE)</f>
        <v>#N/A</v>
      </c>
      <c r="BO82">
        <f>IF(BM82="",0,_xlfn.XLOOKUP(BM82,'マスター (4)'!$D$3:$D$168,'マスター (4)'!$B$3:$B$168,"",0,1))</f>
        <v>0</v>
      </c>
      <c r="BQ82" s="155" t="str">
        <v/>
      </c>
      <c r="BR82" s="155" t="e">
        <v>#N/A</v>
      </c>
      <c r="BS82" s="155">
        <v>0</v>
      </c>
    </row>
    <row r="83" spans="1:71">
      <c r="A83" s="417"/>
      <c r="B83" s="417"/>
      <c r="C83" s="429"/>
      <c r="D83" s="153">
        <v>74</v>
      </c>
      <c r="E83" s="160" t="str">
        <f>VLOOKUP(D83,'マスター (4)'!$B$3:$E$200,3,FALSE)</f>
        <v>小池　　結</v>
      </c>
      <c r="F83" s="160" t="str">
        <f>VLOOKUP(D83,'マスター (4)'!$B$3:$E$200,2,FALSE)</f>
        <v>四将</v>
      </c>
      <c r="G83" s="155" t="str">
        <f t="shared" si="51"/>
        <v>o</v>
      </c>
      <c r="H83" s="155" t="str">
        <f>IF(D83&lt;A82*10,"エラー",IF(D83&gt;A82*10+9,"エラー","o"))</f>
        <v>o</v>
      </c>
      <c r="K83" s="155" t="str">
        <f t="shared" ref="K83:K86" si="68">F83</f>
        <v>四将</v>
      </c>
      <c r="L83" s="155" t="str">
        <f>E83</f>
        <v>小池　　結</v>
      </c>
      <c r="M83" s="120">
        <v>16</v>
      </c>
      <c r="N83" s="120"/>
      <c r="O83" s="155" t="str">
        <f t="shared" si="65"/>
        <v>星野　菊乃</v>
      </c>
      <c r="P83" s="155" t="str">
        <f t="shared" si="65"/>
        <v>四将</v>
      </c>
      <c r="R83" s="143"/>
      <c r="S83" s="417"/>
      <c r="T83" s="417"/>
      <c r="U83" s="429"/>
      <c r="V83" s="153">
        <v>76</v>
      </c>
      <c r="W83" s="160" t="str">
        <f>VLOOKUP(V83,'マスター (4)'!$B$3:$E$200,3,FALSE)</f>
        <v>亀井　優依</v>
      </c>
      <c r="X83" s="160" t="str">
        <f>VLOOKUP(V83,'マスター (4)'!$B$3:$E$200,2,FALSE)</f>
        <v>六将</v>
      </c>
      <c r="Y83" s="155" t="str">
        <f t="shared" si="52"/>
        <v>o</v>
      </c>
      <c r="Z83" s="155" t="str">
        <f>IF(V83&lt;S82*10,"エラー",IF(V83&gt;S82*10+9,"エラー","o"))</f>
        <v>o</v>
      </c>
      <c r="AC83" s="155" t="str">
        <f t="shared" ref="AC83:AC86" si="69">X83</f>
        <v>六将</v>
      </c>
      <c r="AD83" s="155" t="str">
        <f>W83</f>
        <v>亀井　優依</v>
      </c>
      <c r="AE83" s="120">
        <v>2</v>
      </c>
      <c r="AF83" s="120"/>
      <c r="AG83" s="155" t="str">
        <f t="shared" si="66"/>
        <v>谷口　來夢</v>
      </c>
      <c r="AH83" s="155" t="str">
        <f t="shared" si="66"/>
        <v>副将</v>
      </c>
      <c r="AJ83" s="146"/>
      <c r="AK83" s="417"/>
      <c r="AL83" s="417"/>
      <c r="AM83" s="429"/>
      <c r="AN83" s="153">
        <v>125</v>
      </c>
      <c r="AO83" s="160" t="str">
        <f>VLOOKUP(AN83,'マスター (4)'!$B$3:$E$200,3,FALSE)</f>
        <v>鎌倉　　菖</v>
      </c>
      <c r="AP83" s="160" t="str">
        <f>VLOOKUP(AN83,'マスター (4)'!$B$3:$E$200,2,FALSE)</f>
        <v>五将</v>
      </c>
      <c r="AQ83" s="155" t="str">
        <f t="shared" si="50"/>
        <v>o</v>
      </c>
      <c r="AR83" s="155" t="str">
        <f>IF(AN83&lt;AK82*10,"エラー",IF(AN83&gt;AK82*10+9,"エラー","o"))</f>
        <v>o</v>
      </c>
      <c r="AU83" s="155" t="str">
        <f t="shared" ref="AU83:AU86" si="70">AP83</f>
        <v>五将</v>
      </c>
      <c r="AV83" s="155" t="str">
        <f>AO83</f>
        <v>鎌倉　　菖</v>
      </c>
      <c r="AW83" s="120"/>
      <c r="AX83" s="120">
        <v>10</v>
      </c>
      <c r="AY83" s="155" t="str">
        <f t="shared" si="67"/>
        <v>谷口　來夢</v>
      </c>
      <c r="AZ83" s="155" t="str">
        <f t="shared" si="67"/>
        <v>副将</v>
      </c>
      <c r="BB83" s="149"/>
      <c r="BD83" s="188" t="str">
        <f>VLOOKUP(BE83,'マスター (4)'!D:E,2,FALSE)</f>
        <v>埼玉</v>
      </c>
      <c r="BE83" s="168" t="str">
        <f t="shared" si="63"/>
        <v>小池　　結</v>
      </c>
      <c r="BF83" s="155"/>
      <c r="BG83" s="155" t="str">
        <f t="shared" si="58"/>
        <v>亀井　優依</v>
      </c>
      <c r="BH83" s="155"/>
      <c r="BI83" s="155" t="str">
        <f t="shared" si="59"/>
        <v>谷口　來夢</v>
      </c>
      <c r="BJ83" s="155"/>
      <c r="BK83">
        <f t="shared" si="53"/>
        <v>2</v>
      </c>
      <c r="BM83" s="155" t="str">
        <f t="shared" si="54"/>
        <v/>
      </c>
      <c r="BN83" s="155" t="e">
        <f>VLOOKUP(BM83,'マスター (4)'!D:E,2,FALSE)</f>
        <v>#N/A</v>
      </c>
      <c r="BO83">
        <f>IF(BM83="",0,_xlfn.XLOOKUP(BM83,'マスター (4)'!$D$3:$D$168,'マスター (4)'!$B$3:$B$168,"",0,1))</f>
        <v>0</v>
      </c>
      <c r="BQ83" s="155" t="str">
        <v/>
      </c>
      <c r="BR83" s="155" t="e">
        <v>#N/A</v>
      </c>
      <c r="BS83" s="155">
        <v>0</v>
      </c>
    </row>
    <row r="84" spans="1:71">
      <c r="A84" s="417"/>
      <c r="B84" s="417"/>
      <c r="C84" s="429"/>
      <c r="D84" s="153">
        <v>72</v>
      </c>
      <c r="E84" s="160" t="str">
        <f>VLOOKUP(D84,'マスター (4)'!$B$3:$E$200,3,FALSE)</f>
        <v>中川　六花</v>
      </c>
      <c r="F84" s="160" t="str">
        <f>VLOOKUP(D84,'マスター (4)'!$B$3:$E$200,2,FALSE)</f>
        <v>副将</v>
      </c>
      <c r="G84" s="155" t="str">
        <f t="shared" si="51"/>
        <v>o</v>
      </c>
      <c r="H84" s="155" t="str">
        <f>IF(D84&lt;A82*10,"エラー",IF(D84&gt;A82*10+9,"エラー","o"))</f>
        <v>o</v>
      </c>
      <c r="K84" s="155" t="str">
        <f t="shared" si="68"/>
        <v>副将</v>
      </c>
      <c r="L84" s="155" t="str">
        <f>E84</f>
        <v>中川　六花</v>
      </c>
      <c r="M84" s="120">
        <v>23</v>
      </c>
      <c r="N84" s="120"/>
      <c r="O84" s="155" t="str">
        <f t="shared" si="65"/>
        <v>鎌倉　　菖</v>
      </c>
      <c r="P84" s="155" t="str">
        <f t="shared" si="65"/>
        <v>五将</v>
      </c>
      <c r="R84" s="143"/>
      <c r="S84" s="417"/>
      <c r="T84" s="417"/>
      <c r="U84" s="429"/>
      <c r="V84" s="153">
        <v>77</v>
      </c>
      <c r="W84" s="160" t="str">
        <f>VLOOKUP(V84,'マスター (4)'!$B$3:$E$200,3,FALSE)</f>
        <v>石橋雨咲希</v>
      </c>
      <c r="X84" s="160" t="str">
        <f>VLOOKUP(V84,'マスター (4)'!$B$3:$E$200,2,FALSE)</f>
        <v>七将</v>
      </c>
      <c r="Y84" s="155" t="str">
        <f t="shared" si="52"/>
        <v>o</v>
      </c>
      <c r="Z84" s="155" t="str">
        <f>IF(V84&lt;S82*10,"エラー",IF(V84&gt;S82*10+9,"エラー","o"))</f>
        <v>o</v>
      </c>
      <c r="AC84" s="155" t="str">
        <f t="shared" si="69"/>
        <v>七将</v>
      </c>
      <c r="AD84" s="155" t="str">
        <f>W84</f>
        <v>石橋雨咲希</v>
      </c>
      <c r="AE84" s="120"/>
      <c r="AF84" s="120">
        <v>4</v>
      </c>
      <c r="AG84" s="155" t="str">
        <f t="shared" si="66"/>
        <v>野澤　咲亜</v>
      </c>
      <c r="AH84" s="155" t="str">
        <f t="shared" si="66"/>
        <v>主将</v>
      </c>
      <c r="AJ84" s="146"/>
      <c r="AK84" s="417"/>
      <c r="AL84" s="417"/>
      <c r="AM84" s="429"/>
      <c r="AN84" s="153">
        <v>124</v>
      </c>
      <c r="AO84" s="160" t="str">
        <f>VLOOKUP(AN84,'マスター (4)'!$B$3:$E$200,3,FALSE)</f>
        <v>星野　菊乃</v>
      </c>
      <c r="AP84" s="160" t="str">
        <f>VLOOKUP(AN84,'マスター (4)'!$B$3:$E$200,2,FALSE)</f>
        <v>四将</v>
      </c>
      <c r="AQ84" s="155" t="str">
        <f t="shared" si="50"/>
        <v>o</v>
      </c>
      <c r="AR84" s="155" t="str">
        <f>IF(AN84&lt;AK82*10,"エラー",IF(AN84&gt;AK82*10+9,"エラー","o"))</f>
        <v>o</v>
      </c>
      <c r="AU84" s="155" t="str">
        <f t="shared" si="70"/>
        <v>四将</v>
      </c>
      <c r="AV84" s="155" t="str">
        <f>AO84</f>
        <v>星野　菊乃</v>
      </c>
      <c r="AW84" s="120"/>
      <c r="AX84" s="120">
        <v>27</v>
      </c>
      <c r="AY84" s="155" t="str">
        <f t="shared" si="67"/>
        <v>濱野　悠生</v>
      </c>
      <c r="AZ84" s="155" t="str">
        <f t="shared" si="67"/>
        <v>五将</v>
      </c>
      <c r="BB84" s="149"/>
      <c r="BD84" s="188" t="str">
        <f>VLOOKUP(BE84,'マスター (4)'!D:E,2,FALSE)</f>
        <v>埼玉</v>
      </c>
      <c r="BE84" s="168" t="str">
        <f t="shared" si="63"/>
        <v>中川　六花</v>
      </c>
      <c r="BF84" s="155"/>
      <c r="BG84" s="155" t="str">
        <f t="shared" si="58"/>
        <v>野澤　咲亜</v>
      </c>
      <c r="BH84" s="155"/>
      <c r="BI84" s="155" t="str">
        <f t="shared" si="59"/>
        <v>濱野　悠生</v>
      </c>
      <c r="BJ84" s="155"/>
      <c r="BK84">
        <f t="shared" si="53"/>
        <v>2</v>
      </c>
      <c r="BM84" s="155" t="str">
        <f t="shared" si="54"/>
        <v/>
      </c>
      <c r="BN84" s="155" t="e">
        <f>VLOOKUP(BM84,'マスター (4)'!D:E,2,FALSE)</f>
        <v>#N/A</v>
      </c>
      <c r="BO84">
        <f>IF(BM84="",0,_xlfn.XLOOKUP(BM84,'マスター (4)'!$D$3:$D$168,'マスター (4)'!$B$3:$B$168,"",0,1))</f>
        <v>0</v>
      </c>
      <c r="BQ84" s="155" t="str">
        <v/>
      </c>
      <c r="BR84" s="155" t="e">
        <v>#N/A</v>
      </c>
      <c r="BS84" s="155">
        <v>0</v>
      </c>
    </row>
    <row r="85" spans="1:71">
      <c r="A85" s="417"/>
      <c r="B85" s="417"/>
      <c r="C85" s="429"/>
      <c r="D85" s="153">
        <v>71</v>
      </c>
      <c r="E85" s="160" t="str">
        <f>VLOOKUP(D85,'マスター (4)'!$B$3:$E$200,3,FALSE)</f>
        <v>相田真生子</v>
      </c>
      <c r="F85" s="160" t="str">
        <f>VLOOKUP(D85,'マスター (4)'!$B$3:$E$200,2,FALSE)</f>
        <v>主将</v>
      </c>
      <c r="G85" s="155" t="str">
        <f t="shared" si="51"/>
        <v>o</v>
      </c>
      <c r="H85" s="155" t="str">
        <f>IF(D85&lt;A82*10,"エラー",IF(D85&gt;A82*10+9,"エラー","o"))</f>
        <v>o</v>
      </c>
      <c r="K85" s="155" t="str">
        <f t="shared" si="68"/>
        <v>主将</v>
      </c>
      <c r="L85" s="155" t="str">
        <f>E85</f>
        <v>相田真生子</v>
      </c>
      <c r="M85" s="120">
        <v>10</v>
      </c>
      <c r="N85" s="120"/>
      <c r="O85" s="155" t="str">
        <f t="shared" si="65"/>
        <v>塩原　愛椛</v>
      </c>
      <c r="P85" s="155" t="str">
        <f t="shared" si="65"/>
        <v>主将</v>
      </c>
      <c r="R85" s="143"/>
      <c r="S85" s="417"/>
      <c r="T85" s="417"/>
      <c r="U85" s="429"/>
      <c r="V85" s="153">
        <v>73</v>
      </c>
      <c r="W85" s="160" t="str">
        <f>VLOOKUP(V85,'マスター (4)'!$B$3:$E$200,3,FALSE)</f>
        <v>中里美優梨</v>
      </c>
      <c r="X85" s="160" t="str">
        <f>VLOOKUP(V85,'マスター (4)'!$B$3:$E$200,2,FALSE)</f>
        <v>三将</v>
      </c>
      <c r="Y85" s="155" t="str">
        <f t="shared" si="52"/>
        <v>o</v>
      </c>
      <c r="Z85" s="155" t="str">
        <f>IF(V85&lt;S82*10,"エラー",IF(V85&gt;S82*10+9,"エラー","o"))</f>
        <v>o</v>
      </c>
      <c r="AC85" s="155" t="str">
        <f t="shared" si="69"/>
        <v>三将</v>
      </c>
      <c r="AD85" s="155" t="str">
        <f>W85</f>
        <v>中里美優梨</v>
      </c>
      <c r="AE85" s="120">
        <v>6</v>
      </c>
      <c r="AF85" s="120"/>
      <c r="AG85" s="155" t="str">
        <f t="shared" si="66"/>
        <v>濱田　結子</v>
      </c>
      <c r="AH85" s="155" t="str">
        <f t="shared" si="66"/>
        <v>四将</v>
      </c>
      <c r="AJ85" s="146"/>
      <c r="AK85" s="417"/>
      <c r="AL85" s="417"/>
      <c r="AM85" s="429"/>
      <c r="AN85" s="153">
        <v>123</v>
      </c>
      <c r="AO85" s="160" t="str">
        <f>VLOOKUP(AN85,'マスター (4)'!$B$3:$E$200,3,FALSE)</f>
        <v>杉本　菜々</v>
      </c>
      <c r="AP85" s="160" t="str">
        <f>VLOOKUP(AN85,'マスター (4)'!$B$3:$E$200,2,FALSE)</f>
        <v>三将</v>
      </c>
      <c r="AQ85" s="155" t="str">
        <f t="shared" si="50"/>
        <v>o</v>
      </c>
      <c r="AR85" s="155" t="str">
        <f>IF(AN85&lt;AK82*10,"エラー",IF(AN85&gt;AK82*10+9,"エラー","o"))</f>
        <v>o</v>
      </c>
      <c r="AU85" s="155" t="str">
        <f t="shared" si="70"/>
        <v>三将</v>
      </c>
      <c r="AV85" s="155" t="str">
        <f>AO85</f>
        <v>杉本　菜々</v>
      </c>
      <c r="AW85" s="120"/>
      <c r="AX85" s="120">
        <v>8</v>
      </c>
      <c r="AY85" s="155" t="str">
        <f t="shared" si="67"/>
        <v>濱田　結子</v>
      </c>
      <c r="AZ85" s="155" t="str">
        <f t="shared" si="67"/>
        <v>四将</v>
      </c>
      <c r="BB85" s="149"/>
      <c r="BD85" s="188" t="str">
        <f>VLOOKUP(BE85,'マスター (4)'!D:E,2,FALSE)</f>
        <v>埼玉</v>
      </c>
      <c r="BE85" s="168" t="str">
        <f t="shared" si="63"/>
        <v>相田真生子</v>
      </c>
      <c r="BF85" s="155"/>
      <c r="BG85" s="155" t="str">
        <f t="shared" si="58"/>
        <v>中里美優梨</v>
      </c>
      <c r="BH85" s="155"/>
      <c r="BI85" s="155" t="str">
        <f t="shared" si="59"/>
        <v>濱田　結子</v>
      </c>
      <c r="BJ85" s="155"/>
      <c r="BK85">
        <f t="shared" si="53"/>
        <v>2</v>
      </c>
      <c r="BM85" s="155" t="str">
        <f t="shared" si="54"/>
        <v/>
      </c>
      <c r="BN85" s="155" t="e">
        <f>VLOOKUP(BM85,'マスター (4)'!D:E,2,FALSE)</f>
        <v>#N/A</v>
      </c>
      <c r="BO85">
        <f>IF(BM85="",0,_xlfn.XLOOKUP(BM85,'マスター (4)'!$D$3:$D$168,'マスター (4)'!$B$3:$B$168,"",0,1))</f>
        <v>0</v>
      </c>
      <c r="BQ85" s="155" t="str">
        <v/>
      </c>
      <c r="BR85" s="155" t="e">
        <v>#N/A</v>
      </c>
      <c r="BS85" s="155">
        <v>0</v>
      </c>
    </row>
    <row r="86" spans="1:71">
      <c r="A86" s="417"/>
      <c r="B86" s="417"/>
      <c r="C86" s="429"/>
      <c r="D86" s="153">
        <v>76</v>
      </c>
      <c r="E86" s="160" t="str">
        <f>VLOOKUP(D86,'マスター (4)'!$B$3:$E$200,3,FALSE)</f>
        <v>亀井　優依</v>
      </c>
      <c r="F86" s="160" t="str">
        <f>VLOOKUP(D86,'マスター (4)'!$B$3:$E$200,2,FALSE)</f>
        <v>六将</v>
      </c>
      <c r="G86" s="155" t="str">
        <f t="shared" si="51"/>
        <v>o</v>
      </c>
      <c r="H86" s="155" t="str">
        <f>IF(D86&lt;A82*10,"エラー",IF(D86&gt;A82*10+9,"エラー","o"))</f>
        <v>o</v>
      </c>
      <c r="K86" s="155" t="str">
        <f t="shared" si="68"/>
        <v>六将</v>
      </c>
      <c r="L86" s="155" t="str">
        <f>E86</f>
        <v>亀井　優依</v>
      </c>
      <c r="M86" s="120">
        <v>15</v>
      </c>
      <c r="N86" s="120"/>
      <c r="O86" s="155" t="str">
        <f t="shared" si="65"/>
        <v>杉本　菜々</v>
      </c>
      <c r="P86" s="155" t="str">
        <f t="shared" si="65"/>
        <v>三将</v>
      </c>
      <c r="R86" s="143"/>
      <c r="S86" s="417"/>
      <c r="T86" s="417"/>
      <c r="U86" s="429"/>
      <c r="V86" s="153">
        <v>72</v>
      </c>
      <c r="W86" s="160" t="str">
        <f>VLOOKUP(V86,'マスター (4)'!$B$3:$E$200,3,FALSE)</f>
        <v>中川　六花</v>
      </c>
      <c r="X86" s="160" t="str">
        <f>VLOOKUP(V86,'マスター (4)'!$B$3:$E$200,2,FALSE)</f>
        <v>副将</v>
      </c>
      <c r="Y86" s="155" t="str">
        <f t="shared" si="52"/>
        <v>o</v>
      </c>
      <c r="Z86" s="155" t="str">
        <f>IF(V86&lt;S82*10,"エラー",IF(V86&gt;S82*10+9,"エラー","o"))</f>
        <v>o</v>
      </c>
      <c r="AC86" s="155" t="str">
        <f t="shared" si="69"/>
        <v>副将</v>
      </c>
      <c r="AD86" s="155" t="str">
        <f>W86</f>
        <v>中川　六花</v>
      </c>
      <c r="AE86" s="120">
        <v>14</v>
      </c>
      <c r="AF86" s="120"/>
      <c r="AG86" s="155" t="str">
        <f t="shared" si="66"/>
        <v>大平　和香</v>
      </c>
      <c r="AH86" s="155" t="str">
        <f t="shared" si="66"/>
        <v>三将</v>
      </c>
      <c r="AJ86" s="146"/>
      <c r="AK86" s="417"/>
      <c r="AL86" s="417"/>
      <c r="AM86" s="429"/>
      <c r="AN86" s="153">
        <v>122</v>
      </c>
      <c r="AO86" s="160" t="str">
        <f>VLOOKUP(AN86,'マスター (4)'!$B$3:$E$200,3,FALSE)</f>
        <v>森　結佳子</v>
      </c>
      <c r="AP86" s="160" t="str">
        <f>VLOOKUP(AN86,'マスター (4)'!$B$3:$E$200,2,FALSE)</f>
        <v>副将</v>
      </c>
      <c r="AQ86" s="155" t="str">
        <f t="shared" si="50"/>
        <v>o</v>
      </c>
      <c r="AR86" s="155" t="str">
        <f>IF(AN86&lt;AK82*10,"エラー",IF(AN86&gt;AK82*10+9,"エラー","o"))</f>
        <v>o</v>
      </c>
      <c r="AU86" s="155" t="str">
        <f t="shared" si="70"/>
        <v>副将</v>
      </c>
      <c r="AV86" s="155" t="str">
        <f>AO86</f>
        <v>森　結佳子</v>
      </c>
      <c r="AW86" s="120"/>
      <c r="AX86" s="120">
        <v>3</v>
      </c>
      <c r="AY86" s="155" t="str">
        <f t="shared" si="67"/>
        <v>野澤　咲亜</v>
      </c>
      <c r="AZ86" s="155" t="str">
        <f t="shared" si="67"/>
        <v>主将</v>
      </c>
      <c r="BB86" s="149"/>
      <c r="BD86" s="188" t="str">
        <f>VLOOKUP(BE86,'マスター (4)'!D:E,2,FALSE)</f>
        <v>埼玉</v>
      </c>
      <c r="BE86" s="168" t="str">
        <f t="shared" si="63"/>
        <v>亀井　優依</v>
      </c>
      <c r="BF86" s="155"/>
      <c r="BG86" s="155" t="str">
        <f t="shared" si="58"/>
        <v>中川　六花</v>
      </c>
      <c r="BH86" s="155"/>
      <c r="BI86" s="155" t="str">
        <f t="shared" si="59"/>
        <v>野澤　咲亜</v>
      </c>
      <c r="BJ86" s="155"/>
      <c r="BK86">
        <f t="shared" si="53"/>
        <v>2</v>
      </c>
      <c r="BM86" s="155" t="str">
        <f t="shared" si="54"/>
        <v/>
      </c>
      <c r="BN86" s="155" t="e">
        <f>VLOOKUP(BM86,'マスター (4)'!D:E,2,FALSE)</f>
        <v>#N/A</v>
      </c>
      <c r="BO86">
        <f>IF(BM86="",0,_xlfn.XLOOKUP(BM86,'マスター (4)'!$D$3:$D$168,'マスター (4)'!$B$3:$B$168,"",0,1))</f>
        <v>0</v>
      </c>
      <c r="BQ86" s="155" t="str">
        <v/>
      </c>
      <c r="BR86" s="155" t="e">
        <v>#N/A</v>
      </c>
      <c r="BS86" s="155">
        <v>0</v>
      </c>
    </row>
    <row r="87" spans="1:71">
      <c r="A87" s="417">
        <f>VLOOKUP(C87,'マスター (4)'!$K:$M,2,FALSE)</f>
        <v>12</v>
      </c>
      <c r="B87" s="417" t="str">
        <f>VLOOKUP(C87,'マスター (4)'!$K:$M,3,FALSE)</f>
        <v>新潟</v>
      </c>
      <c r="C87" s="420" t="s">
        <v>376</v>
      </c>
      <c r="D87" s="153">
        <v>122</v>
      </c>
      <c r="E87" s="155" t="str">
        <f>VLOOKUP(D87,'マスター (4)'!$B$3:$E$200,3,FALSE)</f>
        <v>森　結佳子</v>
      </c>
      <c r="F87" s="155" t="str">
        <f>VLOOKUP(D87,'マスター (4)'!$B$3:$E$200,2,FALSE)</f>
        <v>副将</v>
      </c>
      <c r="G87" s="155" t="str">
        <f t="shared" si="51"/>
        <v>o</v>
      </c>
      <c r="H87" s="155" t="str">
        <f>IF(D87&lt;A87*10,"エラー",IF(D87&gt;A87*10+9,"エラー","o"))</f>
        <v>o</v>
      </c>
      <c r="R87" s="143"/>
      <c r="S87" s="417">
        <f>VLOOKUP(U87,'マスター (4)'!$K:$M,2,FALSE)</f>
        <v>14</v>
      </c>
      <c r="T87" s="417" t="str">
        <f>VLOOKUP(U87,'マスター (4)'!$K:$M,3,FALSE)</f>
        <v>石川</v>
      </c>
      <c r="U87" s="420" t="s">
        <v>378</v>
      </c>
      <c r="V87" s="153">
        <v>145</v>
      </c>
      <c r="W87" s="155" t="str">
        <f>VLOOKUP(V87,'マスター (4)'!$B$3:$E$200,3,FALSE)</f>
        <v>濱野　悠生</v>
      </c>
      <c r="X87" s="155" t="str">
        <f>VLOOKUP(V87,'マスター (4)'!$B$3:$E$200,2,FALSE)</f>
        <v>五将</v>
      </c>
      <c r="Y87" s="155" t="str">
        <f t="shared" si="52"/>
        <v>o</v>
      </c>
      <c r="Z87" s="155" t="str">
        <f>IF(V87&lt;S87*10,"エラー",IF(V87&gt;S87*10+9,"エラー","o"))</f>
        <v>o</v>
      </c>
      <c r="AJ87" s="146"/>
      <c r="AK87" s="417">
        <f>VLOOKUP(AM87,'マスター (4)'!$K:$M,2,FALSE)</f>
        <v>14</v>
      </c>
      <c r="AL87" s="417" t="str">
        <f>VLOOKUP(AM87,'マスター (4)'!$K:$M,3,FALSE)</f>
        <v>石川</v>
      </c>
      <c r="AM87" s="420" t="s">
        <v>378</v>
      </c>
      <c r="AN87" s="153">
        <v>143</v>
      </c>
      <c r="AO87" s="155" t="str">
        <f>VLOOKUP(AN87,'マスター (4)'!$B$3:$E$200,3,FALSE)</f>
        <v>大平　和香</v>
      </c>
      <c r="AP87" s="155" t="str">
        <f>VLOOKUP(AN87,'マスター (4)'!$B$3:$E$200,2,FALSE)</f>
        <v>三将</v>
      </c>
      <c r="AQ87" s="155" t="str">
        <f t="shared" si="50"/>
        <v>o</v>
      </c>
      <c r="AR87" s="155" t="str">
        <f>IF(AN87&lt;AK87*10,"エラー",IF(AN87&gt;AK87*10+9,"エラー","o"))</f>
        <v>o</v>
      </c>
      <c r="BB87" s="149"/>
      <c r="BD87" s="188" t="e">
        <f>VLOOKUP(BE87,'マスター (4)'!D:E,2,FALSE)</f>
        <v>#N/A</v>
      </c>
      <c r="BE87" s="259"/>
      <c r="BF87" s="260"/>
      <c r="BG87" s="260"/>
      <c r="BH87" s="260"/>
      <c r="BI87" s="260"/>
      <c r="BJ87" s="260"/>
      <c r="BK87">
        <f t="shared" si="53"/>
        <v>0</v>
      </c>
      <c r="BM87" s="155" t="str">
        <f t="shared" si="54"/>
        <v/>
      </c>
      <c r="BN87" s="155" t="e">
        <f>VLOOKUP(BM87,'マスター (4)'!D:E,2,FALSE)</f>
        <v>#N/A</v>
      </c>
      <c r="BO87">
        <f>IF(BM87="",0,_xlfn.XLOOKUP(BM87,'マスター (4)'!$D$3:$D$168,'マスター (4)'!$B$3:$B$168,"",0,1))</f>
        <v>0</v>
      </c>
      <c r="BQ87" s="155" t="str">
        <v/>
      </c>
      <c r="BR87" s="155" t="e">
        <v>#N/A</v>
      </c>
      <c r="BS87" s="155">
        <v>0</v>
      </c>
    </row>
    <row r="88" spans="1:71">
      <c r="A88" s="417"/>
      <c r="B88" s="417"/>
      <c r="C88" s="420"/>
      <c r="D88" s="153">
        <v>124</v>
      </c>
      <c r="E88" s="155" t="str">
        <f>VLOOKUP(D88,'マスター (4)'!$B$3:$E$200,3,FALSE)</f>
        <v>星野　菊乃</v>
      </c>
      <c r="F88" s="155" t="str">
        <f>VLOOKUP(D88,'マスター (4)'!$B$3:$E$200,2,FALSE)</f>
        <v>四将</v>
      </c>
      <c r="G88" s="155" t="str">
        <f t="shared" si="51"/>
        <v>o</v>
      </c>
      <c r="H88" s="155" t="str">
        <f>IF(D88&lt;A87*10,"エラー",IF(D88&gt;A87*10+9,"エラー","o"))</f>
        <v>o</v>
      </c>
      <c r="R88" s="143"/>
      <c r="S88" s="417"/>
      <c r="T88" s="417"/>
      <c r="U88" s="420"/>
      <c r="V88" s="153">
        <v>142</v>
      </c>
      <c r="W88" s="155" t="str">
        <f>VLOOKUP(V88,'マスター (4)'!$B$3:$E$200,3,FALSE)</f>
        <v>谷口　來夢</v>
      </c>
      <c r="X88" s="155" t="str">
        <f>VLOOKUP(V88,'マスター (4)'!$B$3:$E$200,2,FALSE)</f>
        <v>副将</v>
      </c>
      <c r="Y88" s="155" t="str">
        <f t="shared" si="52"/>
        <v>o</v>
      </c>
      <c r="Z88" s="155" t="str">
        <f>IF(V88&lt;S87*10,"エラー",IF(V88&gt;S87*10+9,"エラー","o"))</f>
        <v>o</v>
      </c>
      <c r="AJ88" s="146"/>
      <c r="AK88" s="417"/>
      <c r="AL88" s="417"/>
      <c r="AM88" s="420"/>
      <c r="AN88" s="153">
        <v>142</v>
      </c>
      <c r="AO88" s="155" t="str">
        <f>VLOOKUP(AN88,'マスター (4)'!$B$3:$E$200,3,FALSE)</f>
        <v>谷口　來夢</v>
      </c>
      <c r="AP88" s="155" t="str">
        <f>VLOOKUP(AN88,'マスター (4)'!$B$3:$E$200,2,FALSE)</f>
        <v>副将</v>
      </c>
      <c r="AQ88" s="155" t="str">
        <f t="shared" si="50"/>
        <v>o</v>
      </c>
      <c r="AR88" s="155" t="str">
        <f>IF(AN88&lt;AK87*10,"エラー",IF(AN88&gt;AK87*10+9,"エラー","o"))</f>
        <v>o</v>
      </c>
      <c r="BB88" s="149"/>
      <c r="BD88" s="188" t="e">
        <f>VLOOKUP(BE88,'マスター (4)'!D:E,2,FALSE)</f>
        <v>#N/A</v>
      </c>
      <c r="BE88" s="259"/>
      <c r="BF88" s="260"/>
      <c r="BG88" s="260"/>
      <c r="BH88" s="260"/>
      <c r="BI88" s="260"/>
      <c r="BJ88" s="260"/>
      <c r="BK88">
        <f t="shared" si="53"/>
        <v>0</v>
      </c>
      <c r="BM88" s="155" t="str">
        <f t="shared" si="54"/>
        <v/>
      </c>
      <c r="BN88" s="155" t="e">
        <f>VLOOKUP(BM88,'マスター (4)'!D:E,2,FALSE)</f>
        <v>#N/A</v>
      </c>
      <c r="BO88">
        <f>IF(BM88="",0,_xlfn.XLOOKUP(BM88,'マスター (4)'!$D$3:$D$168,'マスター (4)'!$B$3:$B$168,"",0,1))</f>
        <v>0</v>
      </c>
      <c r="BQ88" s="155" t="str">
        <v/>
      </c>
      <c r="BR88" s="155" t="e">
        <v>#N/A</v>
      </c>
      <c r="BS88" s="155">
        <v>0</v>
      </c>
    </row>
    <row r="89" spans="1:71">
      <c r="A89" s="417"/>
      <c r="B89" s="417"/>
      <c r="C89" s="420"/>
      <c r="D89" s="153">
        <v>125</v>
      </c>
      <c r="E89" s="155" t="str">
        <f>VLOOKUP(D89,'マスター (4)'!$B$3:$E$200,3,FALSE)</f>
        <v>鎌倉　　菖</v>
      </c>
      <c r="F89" s="155" t="str">
        <f>VLOOKUP(D89,'マスター (4)'!$B$3:$E$200,2,FALSE)</f>
        <v>五将</v>
      </c>
      <c r="G89" s="155" t="str">
        <f t="shared" si="51"/>
        <v>o</v>
      </c>
      <c r="H89" s="155" t="str">
        <f>IF(D89&lt;A87*10,"エラー",IF(D89&gt;A87*10+9,"エラー","o"))</f>
        <v>o</v>
      </c>
      <c r="R89" s="143"/>
      <c r="S89" s="417"/>
      <c r="T89" s="417"/>
      <c r="U89" s="420"/>
      <c r="V89" s="153">
        <v>141</v>
      </c>
      <c r="W89" s="155" t="str">
        <f>VLOOKUP(V89,'マスター (4)'!$B$3:$E$200,3,FALSE)</f>
        <v>野澤　咲亜</v>
      </c>
      <c r="X89" s="155" t="str">
        <f>VLOOKUP(V89,'マスター (4)'!$B$3:$E$200,2,FALSE)</f>
        <v>主将</v>
      </c>
      <c r="Y89" s="155" t="str">
        <f t="shared" si="52"/>
        <v>o</v>
      </c>
      <c r="Z89" s="155" t="str">
        <f>IF(V89&lt;S87*10,"エラー",IF(V89&gt;S87*10+9,"エラー","o"))</f>
        <v>o</v>
      </c>
      <c r="AJ89" s="146"/>
      <c r="AK89" s="417"/>
      <c r="AL89" s="417"/>
      <c r="AM89" s="420"/>
      <c r="AN89" s="153">
        <v>145</v>
      </c>
      <c r="AO89" s="155" t="str">
        <f>VLOOKUP(AN89,'マスター (4)'!$B$3:$E$200,3,FALSE)</f>
        <v>濱野　悠生</v>
      </c>
      <c r="AP89" s="155" t="str">
        <f>VLOOKUP(AN89,'マスター (4)'!$B$3:$E$200,2,FALSE)</f>
        <v>五将</v>
      </c>
      <c r="AQ89" s="155" t="str">
        <f t="shared" si="50"/>
        <v>o</v>
      </c>
      <c r="AR89" s="155" t="str">
        <f>IF(AN89&lt;AK87*10,"エラー",IF(AN89&gt;AK87*10+9,"エラー","o"))</f>
        <v>o</v>
      </c>
      <c r="BB89" s="149"/>
      <c r="BD89" s="188" t="e">
        <f>VLOOKUP(BE89,'マスター (4)'!D:E,2,FALSE)</f>
        <v>#N/A</v>
      </c>
      <c r="BE89" s="259"/>
      <c r="BF89" s="260"/>
      <c r="BG89" s="260"/>
      <c r="BH89" s="260"/>
      <c r="BI89" s="260"/>
      <c r="BJ89" s="260"/>
      <c r="BK89">
        <f t="shared" si="53"/>
        <v>0</v>
      </c>
      <c r="BM89" s="155" t="str">
        <f t="shared" si="54"/>
        <v/>
      </c>
      <c r="BN89" s="155" t="e">
        <f>VLOOKUP(BM89,'マスター (4)'!D:E,2,FALSE)</f>
        <v>#N/A</v>
      </c>
      <c r="BO89">
        <f>IF(BM89="",0,_xlfn.XLOOKUP(BM89,'マスター (4)'!$D$3:$D$168,'マスター (4)'!$B$3:$B$168,"",0,1))</f>
        <v>0</v>
      </c>
      <c r="BQ89" s="155" t="str">
        <v/>
      </c>
      <c r="BR89" s="155" t="e">
        <v>#N/A</v>
      </c>
      <c r="BS89" s="155">
        <v>0</v>
      </c>
    </row>
    <row r="90" spans="1:71">
      <c r="A90" s="417"/>
      <c r="B90" s="417"/>
      <c r="C90" s="420"/>
      <c r="D90" s="153">
        <v>121</v>
      </c>
      <c r="E90" s="155" t="str">
        <f>VLOOKUP(D90,'マスター (4)'!$B$3:$E$200,3,FALSE)</f>
        <v>塩原　愛椛</v>
      </c>
      <c r="F90" s="155" t="str">
        <f>VLOOKUP(D90,'マスター (4)'!$B$3:$E$200,2,FALSE)</f>
        <v>主将</v>
      </c>
      <c r="G90" s="155" t="str">
        <f t="shared" si="51"/>
        <v>o</v>
      </c>
      <c r="H90" s="155" t="str">
        <f>IF(D90&lt;A87*10,"エラー",IF(D90&gt;A87*10+9,"エラー","o"))</f>
        <v>o</v>
      </c>
      <c r="R90" s="143"/>
      <c r="S90" s="417"/>
      <c r="T90" s="417"/>
      <c r="U90" s="420"/>
      <c r="V90" s="153">
        <v>144</v>
      </c>
      <c r="W90" s="155" t="str">
        <f>VLOOKUP(V90,'マスター (4)'!$B$3:$E$200,3,FALSE)</f>
        <v>濱田　結子</v>
      </c>
      <c r="X90" s="155" t="str">
        <f>VLOOKUP(V90,'マスター (4)'!$B$3:$E$200,2,FALSE)</f>
        <v>四将</v>
      </c>
      <c r="Y90" s="155" t="str">
        <f t="shared" si="52"/>
        <v>o</v>
      </c>
      <c r="Z90" s="155" t="str">
        <f>IF(V90&lt;S87*10,"エラー",IF(V90&gt;S87*10+9,"エラー","o"))</f>
        <v>o</v>
      </c>
      <c r="AJ90" s="146"/>
      <c r="AK90" s="417"/>
      <c r="AL90" s="417"/>
      <c r="AM90" s="420"/>
      <c r="AN90" s="153">
        <v>144</v>
      </c>
      <c r="AO90" s="155" t="str">
        <f>VLOOKUP(AN90,'マスター (4)'!$B$3:$E$200,3,FALSE)</f>
        <v>濱田　結子</v>
      </c>
      <c r="AP90" s="155" t="str">
        <f>VLOOKUP(AN90,'マスター (4)'!$B$3:$E$200,2,FALSE)</f>
        <v>四将</v>
      </c>
      <c r="AQ90" s="155" t="str">
        <f t="shared" si="50"/>
        <v>o</v>
      </c>
      <c r="AR90" s="155" t="str">
        <f>IF(AN90&lt;AK87*10,"エラー",IF(AN90&gt;AK87*10+9,"エラー","o"))</f>
        <v>o</v>
      </c>
      <c r="BB90" s="149"/>
      <c r="BD90" s="188" t="e">
        <f>VLOOKUP(BE90,'マスター (4)'!D:E,2,FALSE)</f>
        <v>#N/A</v>
      </c>
      <c r="BE90" s="259"/>
      <c r="BF90" s="260"/>
      <c r="BG90" s="260"/>
      <c r="BH90" s="260"/>
      <c r="BI90" s="260"/>
      <c r="BJ90" s="260"/>
      <c r="BK90">
        <f t="shared" si="53"/>
        <v>0</v>
      </c>
      <c r="BM90" s="155" t="str">
        <f t="shared" si="54"/>
        <v/>
      </c>
      <c r="BN90" s="155" t="e">
        <f>VLOOKUP(BM90,'マスター (4)'!D:E,2,FALSE)</f>
        <v>#N/A</v>
      </c>
      <c r="BO90">
        <f>IF(BM90="",0,_xlfn.XLOOKUP(BM90,'マスター (4)'!$D$3:$D$168,'マスター (4)'!$B$3:$B$168,"",0,1))</f>
        <v>0</v>
      </c>
      <c r="BQ90" s="155" t="str">
        <v/>
      </c>
      <c r="BR90" s="155" t="e">
        <v>#N/A</v>
      </c>
      <c r="BS90" s="155">
        <v>0</v>
      </c>
    </row>
    <row r="91" spans="1:71" ht="19" thickBot="1">
      <c r="A91" s="417"/>
      <c r="B91" s="417"/>
      <c r="C91" s="421"/>
      <c r="D91" s="153">
        <v>123</v>
      </c>
      <c r="E91" s="155" t="str">
        <f>VLOOKUP(D91,'マスター (4)'!$B$3:$E$200,3,FALSE)</f>
        <v>杉本　菜々</v>
      </c>
      <c r="F91" s="155" t="str">
        <f>VLOOKUP(D91,'マスター (4)'!$B$3:$E$200,2,FALSE)</f>
        <v>三将</v>
      </c>
      <c r="G91" s="155" t="str">
        <f t="shared" si="51"/>
        <v>o</v>
      </c>
      <c r="H91" s="155" t="str">
        <f>IF(D91&lt;A87*10,"エラー",IF(D91&gt;A87*10+9,"エラー","o"))</f>
        <v>o</v>
      </c>
      <c r="K91" t="str">
        <f>B92</f>
        <v>奈良</v>
      </c>
      <c r="O91" t="str">
        <f>B97</f>
        <v>大阪</v>
      </c>
      <c r="R91" s="143"/>
      <c r="S91" s="417"/>
      <c r="T91" s="417"/>
      <c r="U91" s="421"/>
      <c r="V91" s="153">
        <v>143</v>
      </c>
      <c r="W91" s="155" t="str">
        <f>VLOOKUP(V91,'マスター (4)'!$B$3:$E$200,3,FALSE)</f>
        <v>大平　和香</v>
      </c>
      <c r="X91" s="155" t="str">
        <f>VLOOKUP(V91,'マスター (4)'!$B$3:$E$200,2,FALSE)</f>
        <v>三将</v>
      </c>
      <c r="Y91" s="155" t="str">
        <f t="shared" si="52"/>
        <v>o</v>
      </c>
      <c r="Z91" s="155" t="str">
        <f>IF(V91&lt;S87*10,"エラー",IF(V91&gt;S87*10+9,"エラー","o"))</f>
        <v>o</v>
      </c>
      <c r="AC91" t="str">
        <f>T92</f>
        <v>奈良</v>
      </c>
      <c r="AG91" t="str">
        <f>T97</f>
        <v>愛媛</v>
      </c>
      <c r="AJ91" s="146"/>
      <c r="AK91" s="417"/>
      <c r="AL91" s="417"/>
      <c r="AM91" s="421"/>
      <c r="AN91" s="153">
        <v>141</v>
      </c>
      <c r="AO91" s="155" t="str">
        <f>VLOOKUP(AN91,'マスター (4)'!$B$3:$E$200,3,FALSE)</f>
        <v>野澤　咲亜</v>
      </c>
      <c r="AP91" s="155" t="str">
        <f>VLOOKUP(AN91,'マスター (4)'!$B$3:$E$200,2,FALSE)</f>
        <v>主将</v>
      </c>
      <c r="AQ91" s="155" t="str">
        <f t="shared" si="50"/>
        <v>o</v>
      </c>
      <c r="AR91" s="155" t="str">
        <f>IF(AN91&lt;AK87*10,"エラー",IF(AN91&gt;AK87*10+9,"エラー","o"))</f>
        <v>o</v>
      </c>
      <c r="AU91" t="str">
        <f>AL92</f>
        <v>大阪</v>
      </c>
      <c r="AY91" t="str">
        <f>AL97</f>
        <v>愛媛</v>
      </c>
      <c r="BB91" s="149"/>
      <c r="BD91" s="188" t="e">
        <f>VLOOKUP(BE91,'マスター (4)'!D:E,2,FALSE)</f>
        <v>#N/A</v>
      </c>
      <c r="BE91" s="259"/>
      <c r="BF91" s="260"/>
      <c r="BG91" s="260"/>
      <c r="BH91" s="260"/>
      <c r="BI91" s="260"/>
      <c r="BJ91" s="260"/>
      <c r="BK91">
        <f t="shared" si="53"/>
        <v>0</v>
      </c>
      <c r="BM91" s="155" t="str">
        <f t="shared" si="54"/>
        <v/>
      </c>
      <c r="BN91" s="155" t="e">
        <f>VLOOKUP(BM91,'マスター (4)'!D:E,2,FALSE)</f>
        <v>#N/A</v>
      </c>
      <c r="BO91">
        <f>IF(BM91="",0,_xlfn.XLOOKUP(BM91,'マスター (4)'!$D$3:$D$168,'マスター (4)'!$B$3:$B$168,"",0,1))</f>
        <v>0</v>
      </c>
      <c r="BQ91" s="155" t="str">
        <v/>
      </c>
      <c r="BR91" s="155" t="e">
        <v>#N/A</v>
      </c>
      <c r="BS91" s="155">
        <v>0</v>
      </c>
    </row>
    <row r="92" spans="1:71">
      <c r="A92" s="417">
        <f>VLOOKUP(C92,'マスター (4)'!$K:$M,2,FALSE)</f>
        <v>22</v>
      </c>
      <c r="B92" s="417" t="str">
        <f>VLOOKUP(C92,'マスター (4)'!$K:$M,3,FALSE)</f>
        <v>奈良</v>
      </c>
      <c r="C92" s="430" t="s">
        <v>381</v>
      </c>
      <c r="D92" s="153">
        <v>224</v>
      </c>
      <c r="E92" s="162" t="str">
        <f>VLOOKUP(D92,'マスター (4)'!$B$3:$E$200,3,FALSE)</f>
        <v>丸尾　友香</v>
      </c>
      <c r="F92" s="162" t="str">
        <f>VLOOKUP(D92,'マスター (4)'!$B$3:$E$200,2,FALSE)</f>
        <v>四将</v>
      </c>
      <c r="G92" s="155" t="str">
        <f t="shared" si="51"/>
        <v>o</v>
      </c>
      <c r="H92" s="155" t="str">
        <f>IF(D92&lt;A92*10,"エラー",IF(D92&gt;A92*10+9,"エラー","o"))</f>
        <v>o</v>
      </c>
      <c r="K92" s="155" t="str">
        <f>F92</f>
        <v>四将</v>
      </c>
      <c r="L92" s="155" t="str">
        <f>E92</f>
        <v>丸尾　友香</v>
      </c>
      <c r="M92" s="120"/>
      <c r="N92" s="120">
        <v>8</v>
      </c>
      <c r="O92" s="155" t="str">
        <f t="shared" ref="O92:P96" si="71">E97</f>
        <v>大村　莉子</v>
      </c>
      <c r="P92" s="155" t="str">
        <f t="shared" si="71"/>
        <v>三将</v>
      </c>
      <c r="R92" s="143"/>
      <c r="S92" s="417">
        <f>VLOOKUP(U92,'マスター (4)'!$K:$M,2,FALSE)</f>
        <v>22</v>
      </c>
      <c r="T92" s="417" t="str">
        <f>VLOOKUP(U92,'マスター (4)'!$K:$M,3,FALSE)</f>
        <v>奈良</v>
      </c>
      <c r="U92" s="430" t="s">
        <v>381</v>
      </c>
      <c r="V92" s="153">
        <v>226</v>
      </c>
      <c r="W92" s="162" t="str">
        <f>VLOOKUP(V92,'マスター (4)'!$B$3:$E$200,3,FALSE)</f>
        <v>西田佳芳子</v>
      </c>
      <c r="X92" s="162" t="str">
        <f>VLOOKUP(V92,'マスター (4)'!$B$3:$E$200,2,FALSE)</f>
        <v>六将</v>
      </c>
      <c r="Y92" s="155" t="str">
        <f t="shared" si="52"/>
        <v>o</v>
      </c>
      <c r="Z92" s="155" t="str">
        <f>IF(V92&lt;S92*10,"エラー",IF(V92&gt;S92*10+9,"エラー","o"))</f>
        <v>o</v>
      </c>
      <c r="AC92" s="155" t="str">
        <f>X92</f>
        <v>六将</v>
      </c>
      <c r="AD92" s="155" t="str">
        <f>W92</f>
        <v>西田佳芳子</v>
      </c>
      <c r="AE92" s="120">
        <v>6</v>
      </c>
      <c r="AF92" s="120"/>
      <c r="AG92" s="155" t="str">
        <f t="shared" ref="AG92:AH96" si="72">W97</f>
        <v>槇　　希珠</v>
      </c>
      <c r="AH92" s="155" t="str">
        <f t="shared" si="72"/>
        <v>五将</v>
      </c>
      <c r="AJ92" s="146"/>
      <c r="AK92" s="417">
        <f>VLOOKUP(AM92,'マスター (4)'!$K:$M,2,FALSE)</f>
        <v>21</v>
      </c>
      <c r="AL92" s="417" t="str">
        <f>VLOOKUP(AM92,'マスター (4)'!$K:$M,3,FALSE)</f>
        <v>大阪</v>
      </c>
      <c r="AM92" s="430" t="s">
        <v>384</v>
      </c>
      <c r="AN92" s="153">
        <v>213</v>
      </c>
      <c r="AO92" s="162" t="str">
        <f>VLOOKUP(AN92,'マスター (4)'!$B$3:$E$200,3,FALSE)</f>
        <v>大村　莉子</v>
      </c>
      <c r="AP92" s="162" t="str">
        <f>VLOOKUP(AN92,'マスター (4)'!$B$3:$E$200,2,FALSE)</f>
        <v>三将</v>
      </c>
      <c r="AQ92" s="155" t="str">
        <f t="shared" si="50"/>
        <v>o</v>
      </c>
      <c r="AR92" s="155" t="str">
        <f>IF(AN92&lt;AK92*10,"エラー",IF(AN92&gt;AK92*10+9,"エラー","o"))</f>
        <v>o</v>
      </c>
      <c r="AU92" s="155" t="str">
        <f>AP92</f>
        <v>三将</v>
      </c>
      <c r="AV92" s="155" t="str">
        <f>AO92</f>
        <v>大村　莉子</v>
      </c>
      <c r="AW92" s="120"/>
      <c r="AX92" s="120">
        <v>4</v>
      </c>
      <c r="AY92" s="155" t="str">
        <f t="shared" ref="AY92:AZ96" si="73">AO97</f>
        <v>志賀　　紫</v>
      </c>
      <c r="AZ92" s="155" t="str">
        <f t="shared" si="73"/>
        <v>主将</v>
      </c>
      <c r="BB92" s="149"/>
      <c r="BD92" s="188" t="str">
        <f>VLOOKUP(BE92,'マスター (4)'!D:E,2,FALSE)</f>
        <v>大阪</v>
      </c>
      <c r="BE92" s="168" t="str">
        <f t="shared" si="63"/>
        <v>大村　莉子</v>
      </c>
      <c r="BF92" s="155"/>
      <c r="BG92" s="155" t="str">
        <f t="shared" si="58"/>
        <v>西田佳芳子</v>
      </c>
      <c r="BH92" s="155"/>
      <c r="BI92" s="155" t="str">
        <f t="shared" si="59"/>
        <v>志賀　　紫</v>
      </c>
      <c r="BJ92" s="155"/>
      <c r="BK92">
        <f t="shared" si="53"/>
        <v>2</v>
      </c>
      <c r="BM92" s="155" t="str">
        <f t="shared" si="54"/>
        <v/>
      </c>
      <c r="BN92" s="155" t="e">
        <f>VLOOKUP(BM92,'マスター (4)'!D:E,2,FALSE)</f>
        <v>#N/A</v>
      </c>
      <c r="BO92">
        <f>IF(BM92="",0,_xlfn.XLOOKUP(BM92,'マスター (4)'!$D$3:$D$168,'マスター (4)'!$B$3:$B$168,"",0,1))</f>
        <v>0</v>
      </c>
      <c r="BQ92" s="155" t="str">
        <v/>
      </c>
      <c r="BR92" s="155" t="e">
        <v>#N/A</v>
      </c>
      <c r="BS92" s="155">
        <v>0</v>
      </c>
    </row>
    <row r="93" spans="1:71">
      <c r="A93" s="417"/>
      <c r="B93" s="417"/>
      <c r="C93" s="431"/>
      <c r="D93" s="153">
        <v>225</v>
      </c>
      <c r="E93" s="162" t="str">
        <f>VLOOKUP(D93,'マスター (4)'!$B$3:$E$200,3,FALSE)</f>
        <v>明石佳奈美</v>
      </c>
      <c r="F93" s="162" t="str">
        <f>VLOOKUP(D93,'マスター (4)'!$B$3:$E$200,2,FALSE)</f>
        <v>五将</v>
      </c>
      <c r="G93" s="155" t="str">
        <f t="shared" si="51"/>
        <v>o</v>
      </c>
      <c r="H93" s="155" t="str">
        <f>IF(D93&lt;A92*10,"エラー",IF(D93&gt;A92*10+9,"エラー","o"))</f>
        <v>o</v>
      </c>
      <c r="K93" s="155" t="str">
        <f t="shared" ref="K93:K96" si="74">F93</f>
        <v>五将</v>
      </c>
      <c r="L93" s="155" t="str">
        <f>E93</f>
        <v>明石佳奈美</v>
      </c>
      <c r="M93" s="120">
        <v>8</v>
      </c>
      <c r="N93" s="120"/>
      <c r="O93" s="155" t="str">
        <f t="shared" si="71"/>
        <v>倉島　希依</v>
      </c>
      <c r="P93" s="155" t="str">
        <f t="shared" si="71"/>
        <v>副将</v>
      </c>
      <c r="R93" s="143"/>
      <c r="S93" s="417"/>
      <c r="T93" s="417"/>
      <c r="U93" s="431"/>
      <c r="V93" s="153">
        <v>223</v>
      </c>
      <c r="W93" s="162" t="str">
        <f>VLOOKUP(V93,'マスター (4)'!$B$3:$E$200,3,FALSE)</f>
        <v>片山　美沙</v>
      </c>
      <c r="X93" s="162" t="str">
        <f>VLOOKUP(V93,'マスター (4)'!$B$3:$E$200,2,FALSE)</f>
        <v>三将</v>
      </c>
      <c r="Y93" s="155" t="str">
        <f t="shared" si="52"/>
        <v>o</v>
      </c>
      <c r="Z93" s="155" t="str">
        <f>IF(V93&lt;S92*10,"エラー",IF(V93&gt;S92*10+9,"エラー","o"))</f>
        <v>o</v>
      </c>
      <c r="AC93" s="155" t="str">
        <f t="shared" ref="AC93:AC96" si="75">X93</f>
        <v>三将</v>
      </c>
      <c r="AD93" s="155" t="str">
        <f>W93</f>
        <v>片山　美沙</v>
      </c>
      <c r="AE93" s="120">
        <v>3</v>
      </c>
      <c r="AF93" s="120"/>
      <c r="AG93" s="155" t="str">
        <f t="shared" si="72"/>
        <v>志賀　　紫</v>
      </c>
      <c r="AH93" s="155" t="str">
        <f t="shared" si="72"/>
        <v>主将</v>
      </c>
      <c r="AJ93" s="146"/>
      <c r="AK93" s="417"/>
      <c r="AL93" s="417"/>
      <c r="AM93" s="431"/>
      <c r="AN93" s="153">
        <v>215</v>
      </c>
      <c r="AO93" s="162" t="str">
        <f>VLOOKUP(AN93,'マスター (4)'!$B$3:$E$200,3,FALSE)</f>
        <v>川﨑　杏奈</v>
      </c>
      <c r="AP93" s="162" t="str">
        <f>VLOOKUP(AN93,'マスター (4)'!$B$3:$E$200,2,FALSE)</f>
        <v>五将</v>
      </c>
      <c r="AQ93" s="155" t="str">
        <f t="shared" si="50"/>
        <v>o</v>
      </c>
      <c r="AR93" s="155" t="str">
        <f>IF(AN93&lt;AK92*10,"エラー",IF(AN93&gt;AK92*10+9,"エラー","o"))</f>
        <v>o</v>
      </c>
      <c r="AU93" s="155" t="str">
        <f t="shared" ref="AU93:AU96" si="76">AP93</f>
        <v>五将</v>
      </c>
      <c r="AV93" s="155" t="str">
        <f>AO93</f>
        <v>川﨑　杏奈</v>
      </c>
      <c r="AW93" s="120"/>
      <c r="AX93" s="120">
        <v>2</v>
      </c>
      <c r="AY93" s="155" t="str">
        <f t="shared" si="73"/>
        <v>福岡　諒大</v>
      </c>
      <c r="AZ93" s="155" t="str">
        <f t="shared" si="73"/>
        <v>四将</v>
      </c>
      <c r="BB93" s="149"/>
      <c r="BD93" s="188" t="str">
        <f>VLOOKUP(BE93,'マスター (4)'!D:E,2,FALSE)</f>
        <v>奈良</v>
      </c>
      <c r="BE93" s="168" t="str">
        <f t="shared" si="63"/>
        <v>明石佳奈美</v>
      </c>
      <c r="BF93" s="155"/>
      <c r="BG93" s="155" t="str">
        <f t="shared" si="58"/>
        <v>片山　美沙</v>
      </c>
      <c r="BH93" s="155"/>
      <c r="BI93" s="155" t="str">
        <f t="shared" si="59"/>
        <v>福岡　諒大</v>
      </c>
      <c r="BJ93" s="155"/>
      <c r="BK93">
        <f t="shared" si="53"/>
        <v>2</v>
      </c>
      <c r="BM93" s="155" t="str">
        <f t="shared" si="54"/>
        <v/>
      </c>
      <c r="BN93" s="155" t="e">
        <f>VLOOKUP(BM93,'マスター (4)'!D:E,2,FALSE)</f>
        <v>#N/A</v>
      </c>
      <c r="BO93">
        <f>IF(BM93="",0,_xlfn.XLOOKUP(BM93,'マスター (4)'!$D$3:$D$168,'マスター (4)'!$B$3:$B$168,"",0,1))</f>
        <v>0</v>
      </c>
      <c r="BQ93" s="155" t="str">
        <v/>
      </c>
      <c r="BR93" s="155" t="e">
        <v>#N/A</v>
      </c>
      <c r="BS93" s="155">
        <v>0</v>
      </c>
    </row>
    <row r="94" spans="1:71">
      <c r="A94" s="417"/>
      <c r="B94" s="417"/>
      <c r="C94" s="431"/>
      <c r="D94" s="153">
        <v>221</v>
      </c>
      <c r="E94" s="162" t="str">
        <f>VLOOKUP(D94,'マスター (4)'!$B$3:$E$200,3,FALSE)</f>
        <v>松本のどか</v>
      </c>
      <c r="F94" s="162" t="str">
        <f>VLOOKUP(D94,'マスター (4)'!$B$3:$E$200,2,FALSE)</f>
        <v>主将</v>
      </c>
      <c r="G94" s="155" t="str">
        <f t="shared" si="51"/>
        <v>o</v>
      </c>
      <c r="H94" s="155" t="str">
        <f>IF(D94&lt;A92*10,"エラー",IF(D94&gt;A92*10+9,"エラー","o"))</f>
        <v>o</v>
      </c>
      <c r="K94" s="155" t="str">
        <f t="shared" si="74"/>
        <v>主将</v>
      </c>
      <c r="L94" s="155" t="str">
        <f>E94</f>
        <v>松本のどか</v>
      </c>
      <c r="M94" s="120">
        <v>5</v>
      </c>
      <c r="N94" s="120"/>
      <c r="O94" s="155" t="str">
        <f t="shared" si="71"/>
        <v>佐々木梓沙</v>
      </c>
      <c r="P94" s="155" t="str">
        <f t="shared" si="71"/>
        <v>主将</v>
      </c>
      <c r="R94" s="143"/>
      <c r="S94" s="417"/>
      <c r="T94" s="417"/>
      <c r="U94" s="431"/>
      <c r="V94" s="153">
        <v>222</v>
      </c>
      <c r="W94" s="162" t="str">
        <f>VLOOKUP(V94,'マスター (4)'!$B$3:$E$200,3,FALSE)</f>
        <v>高橋　奈那</v>
      </c>
      <c r="X94" s="162" t="str">
        <f>VLOOKUP(V94,'マスター (4)'!$B$3:$E$200,2,FALSE)</f>
        <v>副将</v>
      </c>
      <c r="Y94" s="155" t="str">
        <f t="shared" si="52"/>
        <v>o</v>
      </c>
      <c r="Z94" s="155" t="str">
        <f>IF(V94&lt;S92*10,"エラー",IF(V94&gt;S92*10+9,"エラー","o"))</f>
        <v>o</v>
      </c>
      <c r="AC94" s="155" t="str">
        <f t="shared" si="75"/>
        <v>副将</v>
      </c>
      <c r="AD94" s="155" t="str">
        <f>W94</f>
        <v>高橋　奈那</v>
      </c>
      <c r="AE94" s="120">
        <v>20</v>
      </c>
      <c r="AF94" s="120"/>
      <c r="AG94" s="155" t="str">
        <f t="shared" si="72"/>
        <v>福岡　諒大</v>
      </c>
      <c r="AH94" s="155" t="str">
        <f t="shared" si="72"/>
        <v>四将</v>
      </c>
      <c r="AJ94" s="146"/>
      <c r="AK94" s="417"/>
      <c r="AL94" s="417"/>
      <c r="AM94" s="431"/>
      <c r="AN94" s="153">
        <v>214</v>
      </c>
      <c r="AO94" s="162" t="str">
        <f>VLOOKUP(AN94,'マスター (4)'!$B$3:$E$200,3,FALSE)</f>
        <v>稲継日菜乃</v>
      </c>
      <c r="AP94" s="162" t="str">
        <f>VLOOKUP(AN94,'マスター (4)'!$B$3:$E$200,2,FALSE)</f>
        <v>四将</v>
      </c>
      <c r="AQ94" s="155" t="str">
        <f t="shared" si="50"/>
        <v>o</v>
      </c>
      <c r="AR94" s="155" t="str">
        <f>IF(AN94&lt;AK92*10,"エラー",IF(AN94&gt;AK92*10+9,"エラー","o"))</f>
        <v>o</v>
      </c>
      <c r="AU94" s="155" t="str">
        <f t="shared" si="76"/>
        <v>四将</v>
      </c>
      <c r="AV94" s="155" t="str">
        <f>AO94</f>
        <v>稲継日菜乃</v>
      </c>
      <c r="AW94" s="120">
        <v>1</v>
      </c>
      <c r="AX94" s="120"/>
      <c r="AY94" s="155" t="str">
        <f t="shared" si="73"/>
        <v>大原　未来</v>
      </c>
      <c r="AZ94" s="155" t="str">
        <f t="shared" si="73"/>
        <v>六将</v>
      </c>
      <c r="BB94" s="149"/>
      <c r="BD94" s="188" t="str">
        <f>VLOOKUP(BE94,'マスター (4)'!D:E,2,FALSE)</f>
        <v>奈良</v>
      </c>
      <c r="BE94" s="168" t="str">
        <f t="shared" si="63"/>
        <v>松本のどか</v>
      </c>
      <c r="BF94" s="155"/>
      <c r="BG94" s="155" t="str">
        <f t="shared" si="58"/>
        <v>高橋　奈那</v>
      </c>
      <c r="BH94" s="155"/>
      <c r="BI94" s="155" t="str">
        <f t="shared" si="59"/>
        <v>稲継日菜乃</v>
      </c>
      <c r="BJ94" s="155"/>
      <c r="BK94">
        <f t="shared" si="53"/>
        <v>3</v>
      </c>
      <c r="BM94" s="155" t="str">
        <f t="shared" si="54"/>
        <v>松本のどか</v>
      </c>
      <c r="BN94" s="155" t="str">
        <f>VLOOKUP(BM94,'マスター (4)'!D:E,2,FALSE)</f>
        <v>奈良</v>
      </c>
      <c r="BO94">
        <f>IF(BM94="",0,_xlfn.XLOOKUP(BM94,'マスター (4)'!$D$3:$D$168,'マスター (4)'!$B$3:$B$168,"",0,1))</f>
        <v>221</v>
      </c>
      <c r="BQ94" s="155" t="str">
        <v/>
      </c>
      <c r="BR94" s="155" t="e">
        <v>#N/A</v>
      </c>
      <c r="BS94" s="155">
        <v>0</v>
      </c>
    </row>
    <row r="95" spans="1:71">
      <c r="A95" s="417"/>
      <c r="B95" s="417"/>
      <c r="C95" s="431"/>
      <c r="D95" s="153">
        <v>222</v>
      </c>
      <c r="E95" s="162" t="str">
        <f>VLOOKUP(D95,'マスター (4)'!$B$3:$E$200,3,FALSE)</f>
        <v>高橋　奈那</v>
      </c>
      <c r="F95" s="162" t="str">
        <f>VLOOKUP(D95,'マスター (4)'!$B$3:$E$200,2,FALSE)</f>
        <v>副将</v>
      </c>
      <c r="G95" s="155" t="str">
        <f t="shared" si="51"/>
        <v>o</v>
      </c>
      <c r="H95" s="155" t="str">
        <f>IF(D95&lt;A92*10,"エラー",IF(D95&gt;A92*10+9,"エラー","o"))</f>
        <v>o</v>
      </c>
      <c r="K95" s="155" t="str">
        <f t="shared" si="74"/>
        <v>副将</v>
      </c>
      <c r="L95" s="155" t="str">
        <f>E95</f>
        <v>高橋　奈那</v>
      </c>
      <c r="M95" s="120"/>
      <c r="N95" s="120">
        <v>13</v>
      </c>
      <c r="O95" s="155" t="str">
        <f t="shared" si="71"/>
        <v>中島　衣咲</v>
      </c>
      <c r="P95" s="155" t="str">
        <f t="shared" si="71"/>
        <v>七将</v>
      </c>
      <c r="R95" s="143"/>
      <c r="S95" s="417"/>
      <c r="T95" s="417"/>
      <c r="U95" s="431"/>
      <c r="V95" s="153">
        <v>221</v>
      </c>
      <c r="W95" s="162" t="str">
        <f>VLOOKUP(V95,'マスター (4)'!$B$3:$E$200,3,FALSE)</f>
        <v>松本のどか</v>
      </c>
      <c r="X95" s="162" t="str">
        <f>VLOOKUP(V95,'マスター (4)'!$B$3:$E$200,2,FALSE)</f>
        <v>主将</v>
      </c>
      <c r="Y95" s="155" t="str">
        <f t="shared" si="52"/>
        <v>o</v>
      </c>
      <c r="Z95" s="155" t="str">
        <f>IF(V95&lt;S92*10,"エラー",IF(V95&gt;S92*10+9,"エラー","o"))</f>
        <v>o</v>
      </c>
      <c r="AC95" s="155" t="str">
        <f t="shared" si="75"/>
        <v>主将</v>
      </c>
      <c r="AD95" s="155" t="str">
        <f>W95</f>
        <v>松本のどか</v>
      </c>
      <c r="AE95" s="120">
        <v>21</v>
      </c>
      <c r="AF95" s="120"/>
      <c r="AG95" s="155" t="str">
        <f t="shared" si="72"/>
        <v>西川百合子</v>
      </c>
      <c r="AH95" s="155" t="str">
        <f t="shared" si="72"/>
        <v>三将</v>
      </c>
      <c r="AJ95" s="146"/>
      <c r="AK95" s="417"/>
      <c r="AL95" s="417"/>
      <c r="AM95" s="431"/>
      <c r="AN95" s="153">
        <v>217</v>
      </c>
      <c r="AO95" s="162" t="str">
        <f>VLOOKUP(AN95,'マスター (4)'!$B$3:$E$200,3,FALSE)</f>
        <v>中島　衣咲</v>
      </c>
      <c r="AP95" s="162" t="str">
        <f>VLOOKUP(AN95,'マスター (4)'!$B$3:$E$200,2,FALSE)</f>
        <v>七将</v>
      </c>
      <c r="AQ95" s="155" t="str">
        <f t="shared" si="50"/>
        <v>o</v>
      </c>
      <c r="AR95" s="155" t="str">
        <f>IF(AN95&lt;AK92*10,"エラー",IF(AN95&gt;AK92*10+9,"エラー","o"))</f>
        <v>o</v>
      </c>
      <c r="AU95" s="155" t="str">
        <f t="shared" si="76"/>
        <v>七将</v>
      </c>
      <c r="AV95" s="155" t="str">
        <f>AO95</f>
        <v>中島　衣咲</v>
      </c>
      <c r="AW95" s="120">
        <v>13</v>
      </c>
      <c r="AX95" s="120"/>
      <c r="AY95" s="155" t="str">
        <f t="shared" si="73"/>
        <v>西川百合子</v>
      </c>
      <c r="AZ95" s="155" t="str">
        <f t="shared" si="73"/>
        <v>三将</v>
      </c>
      <c r="BB95" s="149"/>
      <c r="BD95" s="188" t="str">
        <f>VLOOKUP(BE95,'マスター (4)'!D:E,2,FALSE)</f>
        <v>大阪</v>
      </c>
      <c r="BE95" s="168" t="str">
        <f t="shared" si="63"/>
        <v>中島　衣咲</v>
      </c>
      <c r="BF95" s="155"/>
      <c r="BG95" s="155" t="str">
        <f t="shared" si="58"/>
        <v>松本のどか</v>
      </c>
      <c r="BH95" s="155"/>
      <c r="BI95" s="155" t="str">
        <f t="shared" si="59"/>
        <v>中島　衣咲</v>
      </c>
      <c r="BJ95" s="155"/>
      <c r="BK95">
        <f t="shared" si="53"/>
        <v>3</v>
      </c>
      <c r="BM95" s="155" t="str">
        <f t="shared" si="54"/>
        <v>中島　衣咲</v>
      </c>
      <c r="BN95" s="155" t="str">
        <f>VLOOKUP(BM95,'マスター (4)'!D:E,2,FALSE)</f>
        <v>大阪</v>
      </c>
      <c r="BO95">
        <f>IF(BM95="",0,_xlfn.XLOOKUP(BM95,'マスター (4)'!$D$3:$D$168,'マスター (4)'!$B$3:$B$168,"",0,1))</f>
        <v>217</v>
      </c>
      <c r="BQ95" s="155" t="str">
        <v/>
      </c>
      <c r="BR95" s="155" t="e">
        <v>#N/A</v>
      </c>
      <c r="BS95" s="155">
        <v>0</v>
      </c>
    </row>
    <row r="96" spans="1:71">
      <c r="A96" s="417"/>
      <c r="B96" s="417"/>
      <c r="C96" s="431"/>
      <c r="D96" s="153">
        <v>223</v>
      </c>
      <c r="E96" s="162" t="str">
        <f>VLOOKUP(D96,'マスター (4)'!$B$3:$E$200,3,FALSE)</f>
        <v>片山　美沙</v>
      </c>
      <c r="F96" s="162" t="str">
        <f>VLOOKUP(D96,'マスター (4)'!$B$3:$E$200,2,FALSE)</f>
        <v>三将</v>
      </c>
      <c r="G96" s="155" t="str">
        <f t="shared" si="51"/>
        <v>o</v>
      </c>
      <c r="H96" s="155" t="str">
        <f>IF(D96&lt;A92*10,"エラー",IF(D96&gt;A92*10+9,"エラー","o"))</f>
        <v>o</v>
      </c>
      <c r="K96" s="155" t="str">
        <f t="shared" si="74"/>
        <v>三将</v>
      </c>
      <c r="L96" s="155" t="str">
        <f>E96</f>
        <v>片山　美沙</v>
      </c>
      <c r="M96" s="120">
        <v>23</v>
      </c>
      <c r="N96" s="120"/>
      <c r="O96" s="155" t="str">
        <f t="shared" si="71"/>
        <v>豊田　　凪</v>
      </c>
      <c r="P96" s="155" t="str">
        <f t="shared" si="71"/>
        <v>六将</v>
      </c>
      <c r="R96" s="143"/>
      <c r="S96" s="417"/>
      <c r="T96" s="417"/>
      <c r="U96" s="431"/>
      <c r="V96" s="153">
        <v>227</v>
      </c>
      <c r="W96" s="162" t="str">
        <f>VLOOKUP(V96,'マスター (4)'!$B$3:$E$200,3,FALSE)</f>
        <v>西見　夢菜</v>
      </c>
      <c r="X96" s="162" t="str">
        <f>VLOOKUP(V96,'マスター (4)'!$B$3:$E$200,2,FALSE)</f>
        <v>七将</v>
      </c>
      <c r="Y96" s="155" t="str">
        <f t="shared" si="52"/>
        <v>o</v>
      </c>
      <c r="Z96" s="155" t="str">
        <f>IF(V96&lt;S92*10,"エラー",IF(V96&gt;S92*10+9,"エラー","o"))</f>
        <v>o</v>
      </c>
      <c r="AC96" s="155" t="str">
        <f t="shared" si="75"/>
        <v>七将</v>
      </c>
      <c r="AD96" s="155" t="str">
        <f>W96</f>
        <v>西見　夢菜</v>
      </c>
      <c r="AE96" s="120"/>
      <c r="AF96" s="120">
        <v>14</v>
      </c>
      <c r="AG96" s="155" t="str">
        <f t="shared" si="72"/>
        <v>岩城　樹奈</v>
      </c>
      <c r="AH96" s="155" t="str">
        <f t="shared" si="72"/>
        <v>副将</v>
      </c>
      <c r="AJ96" s="146"/>
      <c r="AK96" s="417"/>
      <c r="AL96" s="417"/>
      <c r="AM96" s="431"/>
      <c r="AN96" s="153">
        <v>212</v>
      </c>
      <c r="AO96" s="162" t="str">
        <f>VLOOKUP(AN96,'マスター (4)'!$B$3:$E$200,3,FALSE)</f>
        <v>倉島　希依</v>
      </c>
      <c r="AP96" s="162" t="str">
        <f>VLOOKUP(AN96,'マスター (4)'!$B$3:$E$200,2,FALSE)</f>
        <v>副将</v>
      </c>
      <c r="AQ96" s="155" t="str">
        <f t="shared" si="50"/>
        <v>o</v>
      </c>
      <c r="AR96" s="155" t="str">
        <f>IF(AN96&lt;AK92*10,"エラー",IF(AN96&gt;AK92*10+9,"エラー","o"))</f>
        <v>o</v>
      </c>
      <c r="AU96" s="155" t="str">
        <f t="shared" si="76"/>
        <v>副将</v>
      </c>
      <c r="AV96" s="155" t="str">
        <f>AO96</f>
        <v>倉島　希依</v>
      </c>
      <c r="AW96" s="120"/>
      <c r="AX96" s="120">
        <v>6</v>
      </c>
      <c r="AY96" s="155" t="str">
        <f t="shared" si="73"/>
        <v>岩城　樹奈</v>
      </c>
      <c r="AZ96" s="155" t="str">
        <f t="shared" si="73"/>
        <v>副将</v>
      </c>
      <c r="BB96" s="149"/>
      <c r="BD96" s="188" t="str">
        <f>VLOOKUP(BE96,'マスター (4)'!D:E,2,FALSE)</f>
        <v>奈良</v>
      </c>
      <c r="BE96" s="168" t="str">
        <f t="shared" si="63"/>
        <v>片山　美沙</v>
      </c>
      <c r="BF96" s="155"/>
      <c r="BG96" s="155" t="str">
        <f t="shared" si="58"/>
        <v>岩城　樹奈</v>
      </c>
      <c r="BH96" s="155"/>
      <c r="BI96" s="155" t="str">
        <f t="shared" si="59"/>
        <v>岩城　樹奈</v>
      </c>
      <c r="BJ96" s="155"/>
      <c r="BK96">
        <f t="shared" si="53"/>
        <v>3</v>
      </c>
      <c r="BM96" s="155" t="str">
        <f t="shared" si="54"/>
        <v>片山　美沙</v>
      </c>
      <c r="BN96" s="155" t="str">
        <f>VLOOKUP(BM96,'マスター (4)'!D:E,2,FALSE)</f>
        <v>奈良</v>
      </c>
      <c r="BO96">
        <f>IF(BM96="",0,_xlfn.XLOOKUP(BM96,'マスター (4)'!$D$3:$D$168,'マスター (4)'!$B$3:$B$168,"",0,1))</f>
        <v>223</v>
      </c>
      <c r="BQ96" s="155" t="str">
        <v/>
      </c>
      <c r="BR96" s="155" t="e">
        <v>#N/A</v>
      </c>
      <c r="BS96" s="155">
        <v>0</v>
      </c>
    </row>
    <row r="97" spans="1:71">
      <c r="A97" s="417">
        <f>VLOOKUP(C97,'マスター (4)'!$K:$M,2,FALSE)</f>
        <v>21</v>
      </c>
      <c r="B97" s="417" t="str">
        <f>VLOOKUP(C97,'マスター (4)'!$K:$M,3,FALSE)</f>
        <v>大阪</v>
      </c>
      <c r="C97" s="420" t="s">
        <v>384</v>
      </c>
      <c r="D97" s="153">
        <v>213</v>
      </c>
      <c r="E97" s="155" t="str">
        <f>VLOOKUP(D97,'マスター (4)'!$B$3:$E$200,3,FALSE)</f>
        <v>大村　莉子</v>
      </c>
      <c r="F97" s="155" t="str">
        <f>VLOOKUP(D97,'マスター (4)'!$B$3:$E$200,2,FALSE)</f>
        <v>三将</v>
      </c>
      <c r="G97" s="155" t="str">
        <f t="shared" si="51"/>
        <v>o</v>
      </c>
      <c r="H97" s="155" t="str">
        <f>IF(D97&lt;A97*10,"エラー",IF(D97&gt;A97*10+9,"エラー","o"))</f>
        <v>o</v>
      </c>
      <c r="R97" s="143"/>
      <c r="S97" s="417">
        <f>VLOOKUP(U97,'マスター (4)'!$K:$M,2,FALSE)</f>
        <v>24</v>
      </c>
      <c r="T97" s="417" t="str">
        <f>VLOOKUP(U97,'マスター (4)'!$K:$M,3,FALSE)</f>
        <v>愛媛</v>
      </c>
      <c r="U97" s="420" t="s">
        <v>387</v>
      </c>
      <c r="V97" s="153">
        <v>245</v>
      </c>
      <c r="W97" s="155" t="str">
        <f>VLOOKUP(V97,'マスター (4)'!$B$3:$E$200,3,FALSE)</f>
        <v>槇　　希珠</v>
      </c>
      <c r="X97" s="155" t="str">
        <f>VLOOKUP(V97,'マスター (4)'!$B$3:$E$200,2,FALSE)</f>
        <v>五将</v>
      </c>
      <c r="Y97" s="155" t="str">
        <f t="shared" si="52"/>
        <v>o</v>
      </c>
      <c r="Z97" s="155" t="str">
        <f>IF(V97&lt;S97*10,"エラー",IF(V97&gt;S97*10+9,"エラー","o"))</f>
        <v>o</v>
      </c>
      <c r="AJ97" s="146"/>
      <c r="AK97" s="417">
        <f>VLOOKUP(AM97,'マスター (4)'!$K:$M,2,FALSE)</f>
        <v>24</v>
      </c>
      <c r="AL97" s="417" t="str">
        <f>VLOOKUP(AM97,'マスター (4)'!$K:$M,3,FALSE)</f>
        <v>愛媛</v>
      </c>
      <c r="AM97" s="420" t="s">
        <v>387</v>
      </c>
      <c r="AN97" s="153">
        <v>241</v>
      </c>
      <c r="AO97" s="155" t="str">
        <f>VLOOKUP(AN97,'マスター (4)'!$B$3:$E$200,3,FALSE)</f>
        <v>志賀　　紫</v>
      </c>
      <c r="AP97" s="155" t="str">
        <f>VLOOKUP(AN97,'マスター (4)'!$B$3:$E$200,2,FALSE)</f>
        <v>主将</v>
      </c>
      <c r="AQ97" s="155" t="str">
        <f t="shared" si="50"/>
        <v>o</v>
      </c>
      <c r="AR97" s="155" t="str">
        <f>IF(AN97&lt;AK97*10,"エラー",IF(AN97&gt;AK97*10+9,"エラー","o"))</f>
        <v>o</v>
      </c>
      <c r="BB97" s="149"/>
      <c r="BD97" s="188" t="e">
        <f>VLOOKUP(BE97,'マスター (4)'!D:E,2,FALSE)</f>
        <v>#N/A</v>
      </c>
      <c r="BE97" s="259"/>
      <c r="BF97" s="260"/>
      <c r="BG97" s="260"/>
      <c r="BH97" s="260"/>
      <c r="BI97" s="260"/>
      <c r="BJ97" s="260"/>
      <c r="BK97">
        <f t="shared" si="53"/>
        <v>0</v>
      </c>
      <c r="BM97" s="155" t="str">
        <f t="shared" si="54"/>
        <v/>
      </c>
      <c r="BN97" s="155" t="e">
        <f>VLOOKUP(BM97,'マスター (4)'!D:E,2,FALSE)</f>
        <v>#N/A</v>
      </c>
      <c r="BO97">
        <f>IF(BM97="",0,_xlfn.XLOOKUP(BM97,'マスター (4)'!$D$3:$D$168,'マスター (4)'!$B$3:$B$168,"",0,1))</f>
        <v>0</v>
      </c>
      <c r="BQ97" s="155" t="str">
        <v/>
      </c>
      <c r="BR97" s="155" t="e">
        <v>#N/A</v>
      </c>
      <c r="BS97" s="155">
        <v>0</v>
      </c>
    </row>
    <row r="98" spans="1:71">
      <c r="A98" s="417"/>
      <c r="B98" s="417"/>
      <c r="C98" s="420"/>
      <c r="D98" s="153">
        <v>212</v>
      </c>
      <c r="E98" s="155" t="str">
        <f>VLOOKUP(D98,'マスター (4)'!$B$3:$E$200,3,FALSE)</f>
        <v>倉島　希依</v>
      </c>
      <c r="F98" s="155" t="str">
        <f>VLOOKUP(D98,'マスター (4)'!$B$3:$E$200,2,FALSE)</f>
        <v>副将</v>
      </c>
      <c r="G98" s="155" t="str">
        <f t="shared" si="51"/>
        <v>o</v>
      </c>
      <c r="H98" s="155" t="str">
        <f>IF(D98&lt;A97*10,"エラー",IF(D98&gt;A97*10+9,"エラー","o"))</f>
        <v>o</v>
      </c>
      <c r="R98" s="143"/>
      <c r="S98" s="417"/>
      <c r="T98" s="417"/>
      <c r="U98" s="420"/>
      <c r="V98" s="153">
        <v>241</v>
      </c>
      <c r="W98" s="155" t="str">
        <f>VLOOKUP(V98,'マスター (4)'!$B$3:$E$200,3,FALSE)</f>
        <v>志賀　　紫</v>
      </c>
      <c r="X98" s="155" t="str">
        <f>VLOOKUP(V98,'マスター (4)'!$B$3:$E$200,2,FALSE)</f>
        <v>主将</v>
      </c>
      <c r="Y98" s="155" t="str">
        <f t="shared" si="52"/>
        <v>o</v>
      </c>
      <c r="Z98" s="155" t="str">
        <f>IF(V98&lt;S97*10,"エラー",IF(V98&gt;S97*10+9,"エラー","o"))</f>
        <v>o</v>
      </c>
      <c r="AJ98" s="146"/>
      <c r="AK98" s="417"/>
      <c r="AL98" s="417"/>
      <c r="AM98" s="420"/>
      <c r="AN98" s="153">
        <v>244</v>
      </c>
      <c r="AO98" s="155" t="str">
        <f>VLOOKUP(AN98,'マスター (4)'!$B$3:$E$200,3,FALSE)</f>
        <v>福岡　諒大</v>
      </c>
      <c r="AP98" s="155" t="str">
        <f>VLOOKUP(AN98,'マスター (4)'!$B$3:$E$200,2,FALSE)</f>
        <v>四将</v>
      </c>
      <c r="AQ98" s="155" t="str">
        <f t="shared" si="50"/>
        <v>o</v>
      </c>
      <c r="AR98" s="155" t="str">
        <f>IF(AN98&lt;AK97*10,"エラー",IF(AN98&gt;AK97*10+9,"エラー","o"))</f>
        <v>o</v>
      </c>
      <c r="BB98" s="149"/>
      <c r="BD98" s="188" t="e">
        <f>VLOOKUP(BE98,'マスター (4)'!D:E,2,FALSE)</f>
        <v>#N/A</v>
      </c>
      <c r="BE98" s="259"/>
      <c r="BF98" s="260"/>
      <c r="BG98" s="260"/>
      <c r="BH98" s="260"/>
      <c r="BI98" s="260"/>
      <c r="BJ98" s="260"/>
      <c r="BK98">
        <f t="shared" si="53"/>
        <v>0</v>
      </c>
      <c r="BM98" s="155" t="str">
        <f t="shared" si="54"/>
        <v/>
      </c>
      <c r="BN98" s="155" t="e">
        <f>VLOOKUP(BM98,'マスター (4)'!D:E,2,FALSE)</f>
        <v>#N/A</v>
      </c>
      <c r="BO98">
        <f>IF(BM98="",0,_xlfn.XLOOKUP(BM98,'マスター (4)'!$D$3:$D$168,'マスター (4)'!$B$3:$B$168,"",0,1))</f>
        <v>0</v>
      </c>
      <c r="BQ98" s="155" t="str">
        <v/>
      </c>
      <c r="BR98" s="155" t="e">
        <v>#N/A</v>
      </c>
      <c r="BS98" s="155">
        <v>0</v>
      </c>
    </row>
    <row r="99" spans="1:71">
      <c r="A99" s="417"/>
      <c r="B99" s="417"/>
      <c r="C99" s="420"/>
      <c r="D99" s="153">
        <v>211</v>
      </c>
      <c r="E99" s="155" t="str">
        <f>VLOOKUP(D99,'マスター (4)'!$B$3:$E$200,3,FALSE)</f>
        <v>佐々木梓沙</v>
      </c>
      <c r="F99" s="155" t="str">
        <f>VLOOKUP(D99,'マスター (4)'!$B$3:$E$200,2,FALSE)</f>
        <v>主将</v>
      </c>
      <c r="G99" s="155" t="str">
        <f t="shared" si="51"/>
        <v>o</v>
      </c>
      <c r="H99" s="155" t="str">
        <f>IF(D99&lt;A97*10,"エラー",IF(D99&gt;A97*10+9,"エラー","o"))</f>
        <v>o</v>
      </c>
      <c r="R99" s="143"/>
      <c r="S99" s="417"/>
      <c r="T99" s="417"/>
      <c r="U99" s="420"/>
      <c r="V99" s="153">
        <v>244</v>
      </c>
      <c r="W99" s="155" t="str">
        <f>VLOOKUP(V99,'マスター (4)'!$B$3:$E$200,3,FALSE)</f>
        <v>福岡　諒大</v>
      </c>
      <c r="X99" s="155" t="str">
        <f>VLOOKUP(V99,'マスター (4)'!$B$3:$E$200,2,FALSE)</f>
        <v>四将</v>
      </c>
      <c r="Y99" s="155" t="str">
        <f t="shared" si="52"/>
        <v>o</v>
      </c>
      <c r="Z99" s="155" t="str">
        <f>IF(V99&lt;S97*10,"エラー",IF(V99&gt;S97*10+9,"エラー","o"))</f>
        <v>o</v>
      </c>
      <c r="AJ99" s="146"/>
      <c r="AK99" s="417"/>
      <c r="AL99" s="417"/>
      <c r="AM99" s="420"/>
      <c r="AN99" s="153">
        <v>246</v>
      </c>
      <c r="AO99" s="155" t="str">
        <f>VLOOKUP(AN99,'マスター (4)'!$B$3:$E$200,3,FALSE)</f>
        <v>大原　未来</v>
      </c>
      <c r="AP99" s="155" t="str">
        <f>VLOOKUP(AN99,'マスター (4)'!$B$3:$E$200,2,FALSE)</f>
        <v>六将</v>
      </c>
      <c r="AQ99" s="155" t="str">
        <f t="shared" si="50"/>
        <v>o</v>
      </c>
      <c r="AR99" s="155" t="str">
        <f>IF(AN99&lt;AK97*10,"エラー",IF(AN99&gt;AK97*10+9,"エラー","o"))</f>
        <v>o</v>
      </c>
      <c r="BB99" s="149"/>
      <c r="BD99" s="188" t="e">
        <f>VLOOKUP(BE99,'マスター (4)'!D:E,2,FALSE)</f>
        <v>#N/A</v>
      </c>
      <c r="BE99" s="259"/>
      <c r="BF99" s="260"/>
      <c r="BG99" s="260"/>
      <c r="BH99" s="260"/>
      <c r="BI99" s="260"/>
      <c r="BJ99" s="260"/>
      <c r="BK99">
        <f t="shared" si="53"/>
        <v>0</v>
      </c>
      <c r="BM99" s="155" t="str">
        <f t="shared" si="54"/>
        <v/>
      </c>
      <c r="BN99" s="155" t="e">
        <f>VLOOKUP(BM99,'マスター (4)'!D:E,2,FALSE)</f>
        <v>#N/A</v>
      </c>
      <c r="BO99">
        <f>IF(BM99="",0,_xlfn.XLOOKUP(BM99,'マスター (4)'!$D$3:$D$168,'マスター (4)'!$B$3:$B$168,"",0,1))</f>
        <v>0</v>
      </c>
      <c r="BQ99" s="155" t="str">
        <v/>
      </c>
      <c r="BR99" s="155" t="e">
        <v>#N/A</v>
      </c>
      <c r="BS99" s="155">
        <v>0</v>
      </c>
    </row>
    <row r="100" spans="1:71">
      <c r="A100" s="417"/>
      <c r="B100" s="417"/>
      <c r="C100" s="420"/>
      <c r="D100" s="153">
        <v>217</v>
      </c>
      <c r="E100" s="155" t="str">
        <f>VLOOKUP(D100,'マスター (4)'!$B$3:$E$200,3,FALSE)</f>
        <v>中島　衣咲</v>
      </c>
      <c r="F100" s="155" t="str">
        <f>VLOOKUP(D100,'マスター (4)'!$B$3:$E$200,2,FALSE)</f>
        <v>七将</v>
      </c>
      <c r="G100" s="155" t="str">
        <f t="shared" si="51"/>
        <v>o</v>
      </c>
      <c r="H100" s="155" t="str">
        <f>IF(D100&lt;A97*10,"エラー",IF(D100&gt;A97*10+9,"エラー","o"))</f>
        <v>o</v>
      </c>
      <c r="R100" s="143"/>
      <c r="S100" s="417"/>
      <c r="T100" s="417"/>
      <c r="U100" s="420"/>
      <c r="V100" s="153">
        <v>243</v>
      </c>
      <c r="W100" s="155" t="str">
        <f>VLOOKUP(V100,'マスター (4)'!$B$3:$E$200,3,FALSE)</f>
        <v>西川百合子</v>
      </c>
      <c r="X100" s="155" t="str">
        <f>VLOOKUP(V100,'マスター (4)'!$B$3:$E$200,2,FALSE)</f>
        <v>三将</v>
      </c>
      <c r="Y100" s="155" t="str">
        <f t="shared" si="52"/>
        <v>o</v>
      </c>
      <c r="Z100" s="155" t="str">
        <f>IF(V100&lt;S97*10,"エラー",IF(V100&gt;S97*10+9,"エラー","o"))</f>
        <v>o</v>
      </c>
      <c r="AJ100" s="146"/>
      <c r="AK100" s="417"/>
      <c r="AL100" s="417"/>
      <c r="AM100" s="420"/>
      <c r="AN100" s="153">
        <v>243</v>
      </c>
      <c r="AO100" s="155" t="str">
        <f>VLOOKUP(AN100,'マスター (4)'!$B$3:$E$200,3,FALSE)</f>
        <v>西川百合子</v>
      </c>
      <c r="AP100" s="155" t="str">
        <f>VLOOKUP(AN100,'マスター (4)'!$B$3:$E$200,2,FALSE)</f>
        <v>三将</v>
      </c>
      <c r="AQ100" s="155" t="str">
        <f t="shared" si="50"/>
        <v>o</v>
      </c>
      <c r="AR100" s="155" t="str">
        <f>IF(AN100&lt;AK97*10,"エラー",IF(AN100&gt;AK97*10+9,"エラー","o"))</f>
        <v>o</v>
      </c>
      <c r="BB100" s="149"/>
      <c r="BD100" s="188" t="e">
        <f>VLOOKUP(BE100,'マスター (4)'!D:E,2,FALSE)</f>
        <v>#N/A</v>
      </c>
      <c r="BE100" s="259"/>
      <c r="BF100" s="260"/>
      <c r="BG100" s="260"/>
      <c r="BH100" s="260"/>
      <c r="BI100" s="260"/>
      <c r="BJ100" s="260"/>
      <c r="BK100">
        <f t="shared" si="53"/>
        <v>0</v>
      </c>
      <c r="BM100" s="155" t="str">
        <f t="shared" si="54"/>
        <v/>
      </c>
      <c r="BN100" s="155" t="e">
        <f>VLOOKUP(BM100,'マスター (4)'!D:E,2,FALSE)</f>
        <v>#N/A</v>
      </c>
      <c r="BO100">
        <f>IF(BM100="",0,_xlfn.XLOOKUP(BM100,'マスター (4)'!$D$3:$D$168,'マスター (4)'!$B$3:$B$168,"",0,1))</f>
        <v>0</v>
      </c>
      <c r="BQ100" s="155" t="str">
        <v/>
      </c>
      <c r="BR100" s="155" t="e">
        <v>#N/A</v>
      </c>
      <c r="BS100" s="155">
        <v>0</v>
      </c>
    </row>
    <row r="101" spans="1:71" ht="19" thickBot="1">
      <c r="A101" s="417"/>
      <c r="B101" s="417"/>
      <c r="C101" s="421"/>
      <c r="D101" s="153">
        <v>216</v>
      </c>
      <c r="E101" s="155" t="str">
        <f>VLOOKUP(D101,'マスター (4)'!$B$3:$E$200,3,FALSE)</f>
        <v>豊田　　凪</v>
      </c>
      <c r="F101" s="155" t="str">
        <f>VLOOKUP(D101,'マスター (4)'!$B$3:$E$200,2,FALSE)</f>
        <v>六将</v>
      </c>
      <c r="G101" s="155" t="str">
        <f t="shared" si="51"/>
        <v>o</v>
      </c>
      <c r="H101" s="155" t="str">
        <f>IF(D101&lt;A97*10,"エラー",IF(D101&gt;A97*10+9,"エラー","o"))</f>
        <v>o</v>
      </c>
      <c r="K101" t="str">
        <f>B102</f>
        <v>宮城</v>
      </c>
      <c r="O101" t="str">
        <f>B107</f>
        <v>東京</v>
      </c>
      <c r="R101" s="143"/>
      <c r="S101" s="417"/>
      <c r="T101" s="417"/>
      <c r="U101" s="421"/>
      <c r="V101" s="153">
        <v>242</v>
      </c>
      <c r="W101" s="155" t="str">
        <f>VLOOKUP(V101,'マスター (4)'!$B$3:$E$200,3,FALSE)</f>
        <v>岩城　樹奈</v>
      </c>
      <c r="X101" s="155" t="str">
        <f>VLOOKUP(V101,'マスター (4)'!$B$3:$E$200,2,FALSE)</f>
        <v>副将</v>
      </c>
      <c r="Y101" s="155" t="str">
        <f t="shared" si="52"/>
        <v>o</v>
      </c>
      <c r="Z101" s="155" t="str">
        <f>IF(V101&lt;S97*10,"エラー",IF(V101&gt;S97*10+9,"エラー","o"))</f>
        <v>o</v>
      </c>
      <c r="AC101" t="str">
        <f>T102</f>
        <v>宮城</v>
      </c>
      <c r="AG101" t="str">
        <f>T107</f>
        <v>福岡</v>
      </c>
      <c r="AJ101" s="146"/>
      <c r="AK101" s="417"/>
      <c r="AL101" s="417"/>
      <c r="AM101" s="421"/>
      <c r="AN101" s="153">
        <v>242</v>
      </c>
      <c r="AO101" s="155" t="str">
        <f>VLOOKUP(AN101,'マスター (4)'!$B$3:$E$200,3,FALSE)</f>
        <v>岩城　樹奈</v>
      </c>
      <c r="AP101" s="155" t="str">
        <f>VLOOKUP(AN101,'マスター (4)'!$B$3:$E$200,2,FALSE)</f>
        <v>副将</v>
      </c>
      <c r="AQ101" s="155" t="str">
        <f t="shared" si="50"/>
        <v>o</v>
      </c>
      <c r="AR101" s="155" t="str">
        <f>IF(AN101&lt;AK97*10,"エラー",IF(AN101&gt;AK97*10+9,"エラー","o"))</f>
        <v>o</v>
      </c>
      <c r="AU101" t="str">
        <f>AL102</f>
        <v>東京</v>
      </c>
      <c r="AY101" t="str">
        <f>AL107</f>
        <v>福岡</v>
      </c>
      <c r="BB101" s="149"/>
      <c r="BD101" s="188" t="e">
        <f>VLOOKUP(BE101,'マスター (4)'!D:E,2,FALSE)</f>
        <v>#N/A</v>
      </c>
      <c r="BE101" s="259"/>
      <c r="BF101" s="260"/>
      <c r="BG101" s="260"/>
      <c r="BH101" s="260"/>
      <c r="BI101" s="260"/>
      <c r="BJ101" s="260"/>
      <c r="BK101">
        <f t="shared" si="53"/>
        <v>0</v>
      </c>
      <c r="BM101" s="155" t="str">
        <f t="shared" si="54"/>
        <v/>
      </c>
      <c r="BN101" s="155" t="e">
        <f>VLOOKUP(BM101,'マスター (4)'!D:E,2,FALSE)</f>
        <v>#N/A</v>
      </c>
      <c r="BO101">
        <f>IF(BM101="",0,_xlfn.XLOOKUP(BM101,'マスター (4)'!$D$3:$D$168,'マスター (4)'!$B$3:$B$168,"",0,1))</f>
        <v>0</v>
      </c>
      <c r="BQ101" s="155" t="str">
        <v/>
      </c>
      <c r="BR101" s="155" t="e">
        <v>#N/A</v>
      </c>
      <c r="BS101" s="155">
        <v>0</v>
      </c>
    </row>
    <row r="102" spans="1:71">
      <c r="A102" s="417">
        <f>VLOOKUP(C102,'マスター (4)'!$K:$M,2,FALSE)</f>
        <v>3</v>
      </c>
      <c r="B102" s="417" t="str">
        <f>VLOOKUP(C102,'マスター (4)'!$K:$M,3,FALSE)</f>
        <v>宮城</v>
      </c>
      <c r="C102" s="432" t="s">
        <v>390</v>
      </c>
      <c r="D102" s="153">
        <v>33</v>
      </c>
      <c r="E102" s="163" t="str">
        <f>VLOOKUP(D102,'マスター (4)'!$B$3:$E$200,3,FALSE)</f>
        <v>阿部　　光</v>
      </c>
      <c r="F102" s="163" t="str">
        <f>VLOOKUP(D102,'マスター (4)'!$B$3:$E$200,2,FALSE)</f>
        <v>三将</v>
      </c>
      <c r="G102" s="155" t="str">
        <f t="shared" si="51"/>
        <v>o</v>
      </c>
      <c r="H102" s="155" t="str">
        <f>IF(D102&lt;A102*10,"エラー",IF(D102&gt;A102*10+9,"エラー","o"))</f>
        <v>o</v>
      </c>
      <c r="K102" s="155" t="str">
        <f>F102</f>
        <v>三将</v>
      </c>
      <c r="L102" s="155" t="str">
        <f>E102</f>
        <v>阿部　　光</v>
      </c>
      <c r="M102" s="120"/>
      <c r="N102" s="120">
        <v>16</v>
      </c>
      <c r="O102" s="155" t="str">
        <f t="shared" ref="O102:P106" si="77">E107</f>
        <v>渡邉　芽生</v>
      </c>
      <c r="P102" s="155" t="str">
        <f t="shared" si="77"/>
        <v>三将</v>
      </c>
      <c r="R102" s="143"/>
      <c r="S102" s="417">
        <f>VLOOKUP(U102,'マスター (4)'!$K:$M,2,FALSE)</f>
        <v>3</v>
      </c>
      <c r="T102" s="417" t="str">
        <f>VLOOKUP(U102,'マスター (4)'!$K:$M,3,FALSE)</f>
        <v>宮城</v>
      </c>
      <c r="U102" s="432" t="s">
        <v>390</v>
      </c>
      <c r="V102" s="153">
        <v>31</v>
      </c>
      <c r="W102" s="163" t="str">
        <f>VLOOKUP(V102,'マスター (4)'!$B$3:$E$200,3,FALSE)</f>
        <v>愛澤未紗子</v>
      </c>
      <c r="X102" s="163" t="str">
        <f>VLOOKUP(V102,'マスター (4)'!$B$3:$E$200,2,FALSE)</f>
        <v>主将</v>
      </c>
      <c r="Y102" s="155" t="str">
        <f t="shared" si="52"/>
        <v>o</v>
      </c>
      <c r="Z102" s="155" t="str">
        <f>IF(V102&lt;S102*10,"エラー",IF(V102&gt;S102*10+9,"エラー","o"))</f>
        <v>o</v>
      </c>
      <c r="AC102" s="155" t="str">
        <f>X102</f>
        <v>主将</v>
      </c>
      <c r="AD102" s="155" t="str">
        <f>W102</f>
        <v>愛澤未紗子</v>
      </c>
      <c r="AE102" s="120"/>
      <c r="AF102" s="120">
        <v>3</v>
      </c>
      <c r="AG102" s="155" t="str">
        <f t="shared" ref="AG102:AH106" si="78">W107</f>
        <v>小川　結希</v>
      </c>
      <c r="AH102" s="155" t="str">
        <f t="shared" si="78"/>
        <v>三将</v>
      </c>
      <c r="AJ102" s="146"/>
      <c r="AK102" s="417">
        <f>VLOOKUP(AM102,'マスター (4)'!$K:$M,2,FALSE)</f>
        <v>9</v>
      </c>
      <c r="AL102" s="417" t="str">
        <f>VLOOKUP(AM102,'マスター (4)'!$K:$M,3,FALSE)</f>
        <v>東京</v>
      </c>
      <c r="AM102" s="432" t="s">
        <v>393</v>
      </c>
      <c r="AN102" s="153">
        <v>97</v>
      </c>
      <c r="AO102" s="163" t="str">
        <f>VLOOKUP(AN102,'マスター (4)'!$B$3:$E$200,3,FALSE)</f>
        <v>小野塚　守</v>
      </c>
      <c r="AP102" s="163" t="str">
        <f>VLOOKUP(AN102,'マスター (4)'!$B$3:$E$200,2,FALSE)</f>
        <v>七将</v>
      </c>
      <c r="AQ102" s="155" t="str">
        <f t="shared" si="50"/>
        <v>o</v>
      </c>
      <c r="AR102" s="155" t="str">
        <f>IF(AN102&lt;AK102*10,"エラー",IF(AN102&gt;AK102*10+9,"エラー","o"))</f>
        <v>o</v>
      </c>
      <c r="AU102" s="155" t="str">
        <f>AP102</f>
        <v>七将</v>
      </c>
      <c r="AV102" s="155" t="str">
        <f>AO102</f>
        <v>小野塚　守</v>
      </c>
      <c r="AW102" s="120"/>
      <c r="AX102" s="120">
        <v>8</v>
      </c>
      <c r="AY102" s="155" t="str">
        <f t="shared" ref="AY102:AZ106" si="79">AO107</f>
        <v>小川　結希</v>
      </c>
      <c r="AZ102" s="155" t="str">
        <f t="shared" si="79"/>
        <v>三将</v>
      </c>
      <c r="BB102" s="149"/>
      <c r="BD102" s="188" t="str">
        <f>VLOOKUP(BE102,'マスター (4)'!D:E,2,FALSE)</f>
        <v>東京</v>
      </c>
      <c r="BE102" s="168" t="str">
        <f t="shared" si="63"/>
        <v>渡邉　芽生</v>
      </c>
      <c r="BF102" s="155"/>
      <c r="BG102" s="155" t="str">
        <f t="shared" si="58"/>
        <v>小川　結希</v>
      </c>
      <c r="BH102" s="155"/>
      <c r="BI102" s="155" t="str">
        <f t="shared" si="59"/>
        <v>小川　結希</v>
      </c>
      <c r="BJ102" s="155"/>
      <c r="BK102">
        <f t="shared" si="53"/>
        <v>3</v>
      </c>
      <c r="BM102" s="155" t="str">
        <f t="shared" si="54"/>
        <v>渡邉　芽生</v>
      </c>
      <c r="BN102" s="155" t="str">
        <f>VLOOKUP(BM102,'マスター (4)'!D:E,2,FALSE)</f>
        <v>東京</v>
      </c>
      <c r="BO102">
        <f>IF(BM102="",0,_xlfn.XLOOKUP(BM102,'マスター (4)'!$D$3:$D$168,'マスター (4)'!$B$3:$B$168,"",0,1))</f>
        <v>93</v>
      </c>
      <c r="BQ102" s="155" t="str">
        <v/>
      </c>
      <c r="BR102" s="155" t="e">
        <v>#N/A</v>
      </c>
      <c r="BS102" s="155">
        <v>0</v>
      </c>
    </row>
    <row r="103" spans="1:71">
      <c r="A103" s="417"/>
      <c r="B103" s="417"/>
      <c r="C103" s="433"/>
      <c r="D103" s="153">
        <v>34</v>
      </c>
      <c r="E103" s="163" t="str">
        <f>VLOOKUP(D103,'マスター (4)'!$B$3:$E$200,3,FALSE)</f>
        <v>金原　享佑</v>
      </c>
      <c r="F103" s="163" t="str">
        <f>VLOOKUP(D103,'マスター (4)'!$B$3:$E$200,2,FALSE)</f>
        <v>四将</v>
      </c>
      <c r="G103" s="155" t="str">
        <f t="shared" si="51"/>
        <v>o</v>
      </c>
      <c r="H103" s="155" t="str">
        <f>IF(D103&lt;A102*10,"エラー",IF(D103&gt;A102*10+9,"エラー","o"))</f>
        <v>o</v>
      </c>
      <c r="K103" s="155" t="str">
        <f t="shared" ref="K103:K106" si="80">F103</f>
        <v>四将</v>
      </c>
      <c r="L103" s="155" t="str">
        <f>E103</f>
        <v>金原　享佑</v>
      </c>
      <c r="M103" s="120"/>
      <c r="N103" s="120">
        <v>10</v>
      </c>
      <c r="O103" s="155" t="str">
        <f t="shared" si="77"/>
        <v>石井　唯翔</v>
      </c>
      <c r="P103" s="155" t="str">
        <f t="shared" si="77"/>
        <v>五将</v>
      </c>
      <c r="R103" s="143"/>
      <c r="S103" s="417"/>
      <c r="T103" s="417"/>
      <c r="U103" s="433"/>
      <c r="V103" s="153">
        <v>32</v>
      </c>
      <c r="W103" s="163" t="str">
        <f>VLOOKUP(V103,'マスター (4)'!$B$3:$E$200,3,FALSE)</f>
        <v>小野　　遥</v>
      </c>
      <c r="X103" s="163" t="str">
        <f>VLOOKUP(V103,'マスター (4)'!$B$3:$E$200,2,FALSE)</f>
        <v>副将</v>
      </c>
      <c r="Y103" s="155" t="str">
        <f t="shared" si="52"/>
        <v>o</v>
      </c>
      <c r="Z103" s="155" t="str">
        <f>IF(V103&lt;S102*10,"エラー",IF(V103&gt;S102*10+9,"エラー","o"))</f>
        <v>o</v>
      </c>
      <c r="AC103" s="155" t="str">
        <f t="shared" ref="AC103:AC106" si="81">X103</f>
        <v>副将</v>
      </c>
      <c r="AD103" s="155" t="str">
        <f>W103</f>
        <v>小野　　遥</v>
      </c>
      <c r="AE103" s="120"/>
      <c r="AF103" s="120">
        <v>16</v>
      </c>
      <c r="AG103" s="155" t="str">
        <f t="shared" si="78"/>
        <v>末次日菜子</v>
      </c>
      <c r="AH103" s="155" t="str">
        <f t="shared" si="78"/>
        <v>副将</v>
      </c>
      <c r="AJ103" s="146"/>
      <c r="AK103" s="417"/>
      <c r="AL103" s="417"/>
      <c r="AM103" s="433"/>
      <c r="AN103" s="153">
        <v>92</v>
      </c>
      <c r="AO103" s="163" t="str">
        <f>VLOOKUP(AN103,'マスター (4)'!$B$3:$E$200,3,FALSE)</f>
        <v>髙橋　芽生</v>
      </c>
      <c r="AP103" s="163" t="str">
        <f>VLOOKUP(AN103,'マスター (4)'!$B$3:$E$200,2,FALSE)</f>
        <v>副将</v>
      </c>
      <c r="AQ103" s="155" t="str">
        <f t="shared" si="50"/>
        <v>o</v>
      </c>
      <c r="AR103" s="155" t="str">
        <f>IF(AN103&lt;AK102*10,"エラー",IF(AN103&gt;AK102*10+9,"エラー","o"))</f>
        <v>o</v>
      </c>
      <c r="AU103" s="155" t="str">
        <f t="shared" ref="AU103:AU106" si="82">AP103</f>
        <v>副将</v>
      </c>
      <c r="AV103" s="155" t="str">
        <f>AO103</f>
        <v>髙橋　芽生</v>
      </c>
      <c r="AW103" s="120">
        <v>5</v>
      </c>
      <c r="AX103" s="120"/>
      <c r="AY103" s="155" t="str">
        <f t="shared" si="79"/>
        <v>末次日菜子</v>
      </c>
      <c r="AZ103" s="155" t="str">
        <f t="shared" si="79"/>
        <v>副将</v>
      </c>
      <c r="BB103" s="149"/>
      <c r="BD103" s="188" t="str">
        <f>VLOOKUP(BE103,'マスター (4)'!D:E,2,FALSE)</f>
        <v>東京</v>
      </c>
      <c r="BE103" s="168" t="str">
        <f t="shared" si="63"/>
        <v>石井　唯翔</v>
      </c>
      <c r="BF103" s="155"/>
      <c r="BG103" s="155" t="str">
        <f t="shared" si="58"/>
        <v>末次日菜子</v>
      </c>
      <c r="BH103" s="155"/>
      <c r="BI103" s="155" t="str">
        <f t="shared" si="59"/>
        <v>髙橋　芽生</v>
      </c>
      <c r="BJ103" s="155"/>
      <c r="BK103">
        <f t="shared" si="53"/>
        <v>2</v>
      </c>
      <c r="BM103" s="155" t="str">
        <f t="shared" si="54"/>
        <v/>
      </c>
      <c r="BN103" s="155" t="e">
        <f>VLOOKUP(BM103,'マスター (4)'!D:E,2,FALSE)</f>
        <v>#N/A</v>
      </c>
      <c r="BO103">
        <f>IF(BM103="",0,_xlfn.XLOOKUP(BM103,'マスター (4)'!$D$3:$D$168,'マスター (4)'!$B$3:$B$168,"",0,1))</f>
        <v>0</v>
      </c>
      <c r="BQ103" s="155" t="str">
        <v/>
      </c>
      <c r="BR103" s="155" t="e">
        <v>#N/A</v>
      </c>
      <c r="BS103" s="155">
        <v>0</v>
      </c>
    </row>
    <row r="104" spans="1:71">
      <c r="A104" s="417"/>
      <c r="B104" s="417"/>
      <c r="C104" s="433"/>
      <c r="D104" s="153">
        <v>35</v>
      </c>
      <c r="E104" s="163" t="str">
        <f>VLOOKUP(D104,'マスター (4)'!$B$3:$E$200,3,FALSE)</f>
        <v>千葉　小愛</v>
      </c>
      <c r="F104" s="163" t="str">
        <f>VLOOKUP(D104,'マスター (4)'!$B$3:$E$200,2,FALSE)</f>
        <v>五将</v>
      </c>
      <c r="G104" s="155" t="str">
        <f t="shared" si="51"/>
        <v>o</v>
      </c>
      <c r="H104" s="155" t="str">
        <f>IF(D104&lt;A102*10,"エラー",IF(D104&gt;A102*10+9,"エラー","o"))</f>
        <v>o</v>
      </c>
      <c r="K104" s="155" t="str">
        <f t="shared" si="80"/>
        <v>五将</v>
      </c>
      <c r="L104" s="155" t="str">
        <f t="shared" ref="L104:L106" si="83">E104</f>
        <v>千葉　小愛</v>
      </c>
      <c r="M104" s="120"/>
      <c r="N104" s="120">
        <v>26</v>
      </c>
      <c r="O104" s="155" t="str">
        <f t="shared" si="77"/>
        <v>関口　果穂</v>
      </c>
      <c r="P104" s="155" t="str">
        <f t="shared" si="77"/>
        <v>主将</v>
      </c>
      <c r="R104" s="143"/>
      <c r="S104" s="417"/>
      <c r="T104" s="417"/>
      <c r="U104" s="433"/>
      <c r="V104" s="153">
        <v>33</v>
      </c>
      <c r="W104" s="163" t="str">
        <f>VLOOKUP(V104,'マスター (4)'!$B$3:$E$200,3,FALSE)</f>
        <v>阿部　　光</v>
      </c>
      <c r="X104" s="163" t="str">
        <f>VLOOKUP(V104,'マスター (4)'!$B$3:$E$200,2,FALSE)</f>
        <v>三将</v>
      </c>
      <c r="Y104" s="155" t="str">
        <f t="shared" si="52"/>
        <v>o</v>
      </c>
      <c r="Z104" s="155" t="str">
        <f>IF(V104&lt;S102*10,"エラー",IF(V104&gt;S102*10+9,"エラー","o"))</f>
        <v>o</v>
      </c>
      <c r="AC104" s="155" t="str">
        <f t="shared" si="81"/>
        <v>三将</v>
      </c>
      <c r="AD104" s="155" t="str">
        <f>W104</f>
        <v>阿部　　光</v>
      </c>
      <c r="AE104" s="120"/>
      <c r="AF104" s="120">
        <v>1</v>
      </c>
      <c r="AG104" s="155" t="str">
        <f t="shared" si="78"/>
        <v>西村　優希</v>
      </c>
      <c r="AH104" s="155" t="str">
        <f t="shared" si="78"/>
        <v>六将</v>
      </c>
      <c r="AJ104" s="146"/>
      <c r="AK104" s="417"/>
      <c r="AL104" s="417"/>
      <c r="AM104" s="433"/>
      <c r="AN104" s="153">
        <v>91</v>
      </c>
      <c r="AO104" s="163" t="str">
        <f>VLOOKUP(AN104,'マスター (4)'!$B$3:$E$200,3,FALSE)</f>
        <v>関口　果穂</v>
      </c>
      <c r="AP104" s="163" t="str">
        <f>VLOOKUP(AN104,'マスター (4)'!$B$3:$E$200,2,FALSE)</f>
        <v>主将</v>
      </c>
      <c r="AQ104" s="155" t="str">
        <f t="shared" si="50"/>
        <v>o</v>
      </c>
      <c r="AR104" s="155" t="str">
        <f>IF(AN104&lt;AK102*10,"エラー",IF(AN104&gt;AK102*10+9,"エラー","o"))</f>
        <v>o</v>
      </c>
      <c r="AU104" s="155" t="str">
        <f t="shared" si="82"/>
        <v>主将</v>
      </c>
      <c r="AV104" s="155" t="str">
        <f>AO104</f>
        <v>関口　果穂</v>
      </c>
      <c r="AW104" s="120"/>
      <c r="AX104" s="120">
        <v>9</v>
      </c>
      <c r="AY104" s="155" t="str">
        <f t="shared" si="79"/>
        <v>堀田　晴斗</v>
      </c>
      <c r="AZ104" s="155" t="str">
        <f t="shared" si="79"/>
        <v>主将</v>
      </c>
      <c r="BB104" s="149"/>
      <c r="BD104" s="188" t="str">
        <f>VLOOKUP(BE104,'マスター (4)'!D:E,2,FALSE)</f>
        <v>東京</v>
      </c>
      <c r="BE104" s="168" t="str">
        <f t="shared" si="63"/>
        <v>関口　果穂</v>
      </c>
      <c r="BF104" s="155"/>
      <c r="BG104" s="155" t="str">
        <f t="shared" si="58"/>
        <v>西村　優希</v>
      </c>
      <c r="BH104" s="155"/>
      <c r="BI104" s="155" t="str">
        <f t="shared" si="59"/>
        <v>堀田　晴斗</v>
      </c>
      <c r="BJ104" s="155"/>
      <c r="BK104">
        <f t="shared" si="53"/>
        <v>2</v>
      </c>
      <c r="BM104" s="155" t="str">
        <f t="shared" si="54"/>
        <v/>
      </c>
      <c r="BN104" s="155" t="e">
        <f>VLOOKUP(BM104,'マスター (4)'!D:E,2,FALSE)</f>
        <v>#N/A</v>
      </c>
      <c r="BO104">
        <f>IF(BM104="",0,_xlfn.XLOOKUP(BM104,'マスター (4)'!$D$3:$D$168,'マスター (4)'!$B$3:$B$168,"",0,1))</f>
        <v>0</v>
      </c>
      <c r="BQ104" s="155" t="str">
        <v/>
      </c>
      <c r="BR104" s="155" t="e">
        <v>#N/A</v>
      </c>
      <c r="BS104" s="155">
        <v>0</v>
      </c>
    </row>
    <row r="105" spans="1:71">
      <c r="A105" s="417"/>
      <c r="B105" s="417"/>
      <c r="C105" s="433"/>
      <c r="D105" s="153">
        <v>32</v>
      </c>
      <c r="E105" s="163" t="str">
        <f>VLOOKUP(D105,'マスター (4)'!$B$3:$E$200,3,FALSE)</f>
        <v>小野　　遥</v>
      </c>
      <c r="F105" s="163" t="str">
        <f>VLOOKUP(D105,'マスター (4)'!$B$3:$E$200,2,FALSE)</f>
        <v>副将</v>
      </c>
      <c r="G105" s="155" t="str">
        <f t="shared" si="51"/>
        <v>o</v>
      </c>
      <c r="H105" s="155" t="str">
        <f>IF(D105&lt;A102*10,"エラー",IF(D105&gt;A102*10+9,"エラー","o"))</f>
        <v>o</v>
      </c>
      <c r="K105" s="155" t="str">
        <f t="shared" si="80"/>
        <v>副将</v>
      </c>
      <c r="L105" s="155" t="str">
        <f t="shared" si="83"/>
        <v>小野　　遥</v>
      </c>
      <c r="M105" s="120"/>
      <c r="N105" s="120">
        <v>15</v>
      </c>
      <c r="O105" s="155" t="str">
        <f t="shared" si="77"/>
        <v>岡田　実々</v>
      </c>
      <c r="P105" s="155" t="str">
        <f t="shared" si="77"/>
        <v>六将</v>
      </c>
      <c r="R105" s="143"/>
      <c r="S105" s="417"/>
      <c r="T105" s="417"/>
      <c r="U105" s="433"/>
      <c r="V105" s="153">
        <v>35</v>
      </c>
      <c r="W105" s="163" t="str">
        <f>VLOOKUP(V105,'マスター (4)'!$B$3:$E$200,3,FALSE)</f>
        <v>千葉　小愛</v>
      </c>
      <c r="X105" s="163" t="str">
        <f>VLOOKUP(V105,'マスター (4)'!$B$3:$E$200,2,FALSE)</f>
        <v>五将</v>
      </c>
      <c r="Y105" s="155" t="str">
        <f t="shared" si="52"/>
        <v>o</v>
      </c>
      <c r="Z105" s="155" t="str">
        <f>IF(V105&lt;S102*10,"エラー",IF(V105&gt;S102*10+9,"エラー","o"))</f>
        <v>o</v>
      </c>
      <c r="AC105" s="155" t="str">
        <f t="shared" si="81"/>
        <v>五将</v>
      </c>
      <c r="AD105" s="155" t="str">
        <f>W105</f>
        <v>千葉　小愛</v>
      </c>
      <c r="AE105" s="120"/>
      <c r="AF105" s="120">
        <v>21</v>
      </c>
      <c r="AG105" s="155" t="str">
        <f t="shared" si="78"/>
        <v>堀田　晴斗</v>
      </c>
      <c r="AH105" s="155" t="str">
        <f t="shared" si="78"/>
        <v>主将</v>
      </c>
      <c r="AJ105" s="146"/>
      <c r="AK105" s="417"/>
      <c r="AL105" s="417"/>
      <c r="AM105" s="433"/>
      <c r="AN105" s="153">
        <v>93</v>
      </c>
      <c r="AO105" s="163" t="str">
        <f>VLOOKUP(AN105,'マスター (4)'!$B$3:$E$200,3,FALSE)</f>
        <v>渡邉　芽生</v>
      </c>
      <c r="AP105" s="163" t="str">
        <f>VLOOKUP(AN105,'マスター (4)'!$B$3:$E$200,2,FALSE)</f>
        <v>三将</v>
      </c>
      <c r="AQ105" s="155" t="str">
        <f t="shared" si="50"/>
        <v>o</v>
      </c>
      <c r="AR105" s="155" t="str">
        <f>IF(AN105&lt;AK102*10,"エラー",IF(AN105&gt;AK102*10+9,"エラー","o"))</f>
        <v>o</v>
      </c>
      <c r="AU105" s="155" t="str">
        <f t="shared" si="82"/>
        <v>三将</v>
      </c>
      <c r="AV105" s="155" t="str">
        <f>AO105</f>
        <v>渡邉　芽生</v>
      </c>
      <c r="AW105" s="120">
        <v>4</v>
      </c>
      <c r="AX105" s="120"/>
      <c r="AY105" s="155" t="str">
        <f t="shared" si="79"/>
        <v>諌山　莉子</v>
      </c>
      <c r="AZ105" s="155" t="str">
        <f t="shared" si="79"/>
        <v>五将</v>
      </c>
      <c r="BB105" s="149"/>
      <c r="BD105" s="188" t="str">
        <f>VLOOKUP(BE105,'マスター (4)'!D:E,2,FALSE)</f>
        <v>東京</v>
      </c>
      <c r="BE105" s="168" t="str">
        <f t="shared" si="63"/>
        <v>岡田　実々</v>
      </c>
      <c r="BF105" s="155"/>
      <c r="BG105" s="155" t="str">
        <f t="shared" si="58"/>
        <v>堀田　晴斗</v>
      </c>
      <c r="BH105" s="155"/>
      <c r="BI105" s="155" t="str">
        <f t="shared" si="59"/>
        <v>渡邉　芽生</v>
      </c>
      <c r="BJ105" s="155"/>
      <c r="BK105">
        <f t="shared" si="53"/>
        <v>1</v>
      </c>
      <c r="BM105" s="155" t="str">
        <f t="shared" si="54"/>
        <v/>
      </c>
      <c r="BN105" s="155" t="e">
        <f>VLOOKUP(BM105,'マスター (4)'!D:E,2,FALSE)</f>
        <v>#N/A</v>
      </c>
      <c r="BO105">
        <f>IF(BM105="",0,_xlfn.XLOOKUP(BM105,'マスター (4)'!$D$3:$D$168,'マスター (4)'!$B$3:$B$168,"",0,1))</f>
        <v>0</v>
      </c>
      <c r="BQ105" s="155" t="str">
        <v/>
      </c>
      <c r="BR105" s="155" t="e">
        <v>#N/A</v>
      </c>
      <c r="BS105" s="155">
        <v>0</v>
      </c>
    </row>
    <row r="106" spans="1:71">
      <c r="A106" s="417"/>
      <c r="B106" s="417"/>
      <c r="C106" s="433"/>
      <c r="D106" s="153">
        <v>31</v>
      </c>
      <c r="E106" s="163" t="str">
        <f>VLOOKUP(D106,'マスター (4)'!$B$3:$E$200,3,FALSE)</f>
        <v>愛澤未紗子</v>
      </c>
      <c r="F106" s="163" t="str">
        <f>VLOOKUP(D106,'マスター (4)'!$B$3:$E$200,2,FALSE)</f>
        <v>主将</v>
      </c>
      <c r="G106" s="155" t="str">
        <f t="shared" si="51"/>
        <v>o</v>
      </c>
      <c r="H106" s="155" t="str">
        <f>IF(D106&lt;A102*10,"エラー",IF(D106&gt;A102*10+9,"エラー","o"))</f>
        <v>o</v>
      </c>
      <c r="K106" s="155" t="str">
        <f t="shared" si="80"/>
        <v>主将</v>
      </c>
      <c r="L106" s="155" t="str">
        <f t="shared" si="83"/>
        <v>愛澤未紗子</v>
      </c>
      <c r="M106" s="120"/>
      <c r="N106" s="120">
        <v>3</v>
      </c>
      <c r="O106" s="155" t="str">
        <f t="shared" si="77"/>
        <v>髙橋　芽生</v>
      </c>
      <c r="P106" s="155" t="str">
        <f t="shared" si="77"/>
        <v>副将</v>
      </c>
      <c r="R106" s="143"/>
      <c r="S106" s="417"/>
      <c r="T106" s="417"/>
      <c r="U106" s="433"/>
      <c r="V106" s="153">
        <v>36</v>
      </c>
      <c r="W106" s="163" t="str">
        <f>VLOOKUP(V106,'マスター (4)'!$B$3:$E$200,3,FALSE)</f>
        <v>近江　雪花</v>
      </c>
      <c r="X106" s="163" t="str">
        <f>VLOOKUP(V106,'マスター (4)'!$B$3:$E$200,2,FALSE)</f>
        <v>六将</v>
      </c>
      <c r="Y106" s="155" t="str">
        <f t="shared" si="52"/>
        <v>o</v>
      </c>
      <c r="Z106" s="155" t="str">
        <f>IF(V106&lt;S102*10,"エラー",IF(V106&gt;S102*10+9,"エラー","o"))</f>
        <v>o</v>
      </c>
      <c r="AC106" s="155" t="str">
        <f t="shared" si="81"/>
        <v>六将</v>
      </c>
      <c r="AD106" s="155" t="str">
        <f>W106</f>
        <v>近江　雪花</v>
      </c>
      <c r="AE106" s="120"/>
      <c r="AF106" s="120">
        <v>14</v>
      </c>
      <c r="AG106" s="155" t="str">
        <f t="shared" si="78"/>
        <v>諌山　莉子</v>
      </c>
      <c r="AH106" s="155" t="str">
        <f t="shared" si="78"/>
        <v>五将</v>
      </c>
      <c r="AJ106" s="146"/>
      <c r="AK106" s="417"/>
      <c r="AL106" s="417"/>
      <c r="AM106" s="433"/>
      <c r="AN106" s="153">
        <v>95</v>
      </c>
      <c r="AO106" s="163" t="str">
        <f>VLOOKUP(AN106,'マスター (4)'!$B$3:$E$200,3,FALSE)</f>
        <v>石井　唯翔</v>
      </c>
      <c r="AP106" s="163" t="str">
        <f>VLOOKUP(AN106,'マスター (4)'!$B$3:$E$200,2,FALSE)</f>
        <v>五将</v>
      </c>
      <c r="AQ106" s="155" t="str">
        <f t="shared" si="50"/>
        <v>o</v>
      </c>
      <c r="AR106" s="155" t="str">
        <f>IF(AN106&lt;AK102*10,"エラー",IF(AN106&gt;AK102*10+9,"エラー","o"))</f>
        <v>o</v>
      </c>
      <c r="AU106" s="155" t="str">
        <f t="shared" si="82"/>
        <v>五将</v>
      </c>
      <c r="AV106" s="155" t="str">
        <f>AO106</f>
        <v>石井　唯翔</v>
      </c>
      <c r="AW106" s="120">
        <v>9</v>
      </c>
      <c r="AX106" s="120"/>
      <c r="AY106" s="155" t="str">
        <f t="shared" si="79"/>
        <v>廣津　　碧</v>
      </c>
      <c r="AZ106" s="155" t="str">
        <f t="shared" si="79"/>
        <v>四将</v>
      </c>
      <c r="BB106" s="149"/>
      <c r="BD106" s="188" t="str">
        <f>VLOOKUP(BE106,'マスター (4)'!D:E,2,FALSE)</f>
        <v>東京</v>
      </c>
      <c r="BE106" s="168" t="str">
        <f t="shared" si="63"/>
        <v>髙橋　芽生</v>
      </c>
      <c r="BF106" s="155"/>
      <c r="BG106" s="155" t="str">
        <f t="shared" si="58"/>
        <v>諌山　莉子</v>
      </c>
      <c r="BH106" s="155"/>
      <c r="BI106" s="155" t="str">
        <f t="shared" si="59"/>
        <v>石井　唯翔</v>
      </c>
      <c r="BJ106" s="155"/>
      <c r="BK106">
        <f t="shared" si="53"/>
        <v>3</v>
      </c>
      <c r="BM106" s="155" t="str">
        <f t="shared" si="54"/>
        <v>髙橋　芽生</v>
      </c>
      <c r="BN106" s="155" t="str">
        <f>VLOOKUP(BM106,'マスター (4)'!D:E,2,FALSE)</f>
        <v>東京</v>
      </c>
      <c r="BO106">
        <f>IF(BM106="",0,_xlfn.XLOOKUP(BM106,'マスター (4)'!$D$3:$D$168,'マスター (4)'!$B$3:$B$168,"",0,1))</f>
        <v>92</v>
      </c>
      <c r="BQ106" s="155" t="str">
        <v/>
      </c>
      <c r="BR106" s="155" t="e">
        <v>#N/A</v>
      </c>
      <c r="BS106" s="155">
        <v>0</v>
      </c>
    </row>
    <row r="107" spans="1:71">
      <c r="A107" s="417">
        <f>VLOOKUP(C107,'マスター (4)'!$K:$M,2,FALSE)</f>
        <v>9</v>
      </c>
      <c r="B107" s="417" t="str">
        <f>VLOOKUP(C107,'マスター (4)'!$K:$M,3,FALSE)</f>
        <v>東京</v>
      </c>
      <c r="C107" s="420" t="s">
        <v>393</v>
      </c>
      <c r="D107" s="153">
        <v>93</v>
      </c>
      <c r="E107" s="155" t="str">
        <f>VLOOKUP(D107,'マスター (4)'!$B$3:$E$200,3,FALSE)</f>
        <v>渡邉　芽生</v>
      </c>
      <c r="F107" s="155" t="str">
        <f>VLOOKUP(D107,'マスター (4)'!$B$3:$E$200,2,FALSE)</f>
        <v>三将</v>
      </c>
      <c r="G107" s="155" t="str">
        <f t="shared" si="51"/>
        <v>o</v>
      </c>
      <c r="H107" s="155" t="str">
        <f>IF(D107&lt;A107*10,"エラー",IF(D107&gt;A107*10+9,"エラー","o"))</f>
        <v>o</v>
      </c>
      <c r="R107" s="143"/>
      <c r="S107" s="417">
        <f>VLOOKUP(U107,'マスター (4)'!$K:$M,2,FALSE)</f>
        <v>25</v>
      </c>
      <c r="T107" s="417" t="str">
        <f>VLOOKUP(U107,'マスター (4)'!$K:$M,3,FALSE)</f>
        <v>福岡</v>
      </c>
      <c r="U107" s="420" t="s">
        <v>394</v>
      </c>
      <c r="V107" s="153">
        <v>253</v>
      </c>
      <c r="W107" s="155" t="str">
        <f>VLOOKUP(V107,'マスター (4)'!$B$3:$E$200,3,FALSE)</f>
        <v>小川　結希</v>
      </c>
      <c r="X107" s="155" t="str">
        <f>VLOOKUP(V107,'マスター (4)'!$B$3:$E$200,2,FALSE)</f>
        <v>三将</v>
      </c>
      <c r="Y107" s="155" t="str">
        <f t="shared" si="52"/>
        <v>o</v>
      </c>
      <c r="Z107" s="155" t="str">
        <f>IF(V107&lt;S107*10,"エラー",IF(V107&gt;S107*10+9,"エラー","o"))</f>
        <v>o</v>
      </c>
      <c r="AJ107" s="146"/>
      <c r="AK107" s="417">
        <f>VLOOKUP(AM107,'マスター (4)'!$K:$M,2,FALSE)</f>
        <v>25</v>
      </c>
      <c r="AL107" s="417" t="str">
        <f>VLOOKUP(AM107,'マスター (4)'!$K:$M,3,FALSE)</f>
        <v>福岡</v>
      </c>
      <c r="AM107" s="420" t="s">
        <v>394</v>
      </c>
      <c r="AN107" s="153">
        <v>253</v>
      </c>
      <c r="AO107" s="155" t="str">
        <f>VLOOKUP(AN107,'マスター (4)'!$B$3:$E$200,3,FALSE)</f>
        <v>小川　結希</v>
      </c>
      <c r="AP107" s="155" t="str">
        <f>VLOOKUP(AN107,'マスター (4)'!$B$3:$E$200,2,FALSE)</f>
        <v>三将</v>
      </c>
      <c r="AQ107" s="155" t="str">
        <f t="shared" si="50"/>
        <v>o</v>
      </c>
      <c r="AR107" s="155" t="str">
        <f>IF(AN107&lt;AK107*10,"エラー",IF(AN107&gt;AK107*10+9,"エラー","o"))</f>
        <v>o</v>
      </c>
      <c r="BB107" s="149"/>
      <c r="BD107" s="188" t="e">
        <f>VLOOKUP(BE107,'マスター (4)'!D:E,2,FALSE)</f>
        <v>#N/A</v>
      </c>
      <c r="BE107" s="259"/>
      <c r="BF107" s="260"/>
      <c r="BG107" s="260"/>
      <c r="BH107" s="260"/>
      <c r="BI107" s="260"/>
      <c r="BJ107" s="260"/>
      <c r="BK107">
        <f t="shared" si="53"/>
        <v>0</v>
      </c>
      <c r="BM107" s="155" t="str">
        <f t="shared" si="54"/>
        <v/>
      </c>
      <c r="BN107" s="155" t="e">
        <f>VLOOKUP(BM107,'マスター (4)'!D:E,2,FALSE)</f>
        <v>#N/A</v>
      </c>
      <c r="BO107">
        <f>IF(BM107="",0,_xlfn.XLOOKUP(BM107,'マスター (4)'!$D$3:$D$168,'マスター (4)'!$B$3:$B$168,"",0,1))</f>
        <v>0</v>
      </c>
      <c r="BQ107" s="155" t="str">
        <v/>
      </c>
      <c r="BR107" s="155" t="e">
        <v>#N/A</v>
      </c>
      <c r="BS107" s="155">
        <v>0</v>
      </c>
    </row>
    <row r="108" spans="1:71">
      <c r="A108" s="417"/>
      <c r="B108" s="417"/>
      <c r="C108" s="420"/>
      <c r="D108" s="153">
        <v>95</v>
      </c>
      <c r="E108" s="155" t="str">
        <f>VLOOKUP(D108,'マスター (4)'!$B$3:$E$200,3,FALSE)</f>
        <v>石井　唯翔</v>
      </c>
      <c r="F108" s="155" t="str">
        <f>VLOOKUP(D108,'マスター (4)'!$B$3:$E$200,2,FALSE)</f>
        <v>五将</v>
      </c>
      <c r="G108" s="155" t="str">
        <f t="shared" si="51"/>
        <v>o</v>
      </c>
      <c r="H108" s="155" t="str">
        <f>IF(D108&lt;A107*10,"エラー",IF(D108&gt;A107*10+9,"エラー","o"))</f>
        <v>o</v>
      </c>
      <c r="R108" s="143"/>
      <c r="S108" s="417"/>
      <c r="T108" s="417"/>
      <c r="U108" s="420"/>
      <c r="V108" s="153">
        <v>252</v>
      </c>
      <c r="W108" s="155" t="str">
        <f>VLOOKUP(V108,'マスター (4)'!$B$3:$E$200,3,FALSE)</f>
        <v>末次日菜子</v>
      </c>
      <c r="X108" s="155" t="str">
        <f>VLOOKUP(V108,'マスター (4)'!$B$3:$E$200,2,FALSE)</f>
        <v>副将</v>
      </c>
      <c r="Y108" s="155" t="str">
        <f t="shared" si="52"/>
        <v>o</v>
      </c>
      <c r="Z108" s="155" t="str">
        <f>IF(V108&lt;S107*10,"エラー",IF(V108&gt;S107*10+9,"エラー","o"))</f>
        <v>o</v>
      </c>
      <c r="AJ108" s="146"/>
      <c r="AK108" s="417"/>
      <c r="AL108" s="417"/>
      <c r="AM108" s="420"/>
      <c r="AN108" s="153">
        <v>252</v>
      </c>
      <c r="AO108" s="155" t="str">
        <f>VLOOKUP(AN108,'マスター (4)'!$B$3:$E$200,3,FALSE)</f>
        <v>末次日菜子</v>
      </c>
      <c r="AP108" s="155" t="str">
        <f>VLOOKUP(AN108,'マスター (4)'!$B$3:$E$200,2,FALSE)</f>
        <v>副将</v>
      </c>
      <c r="AQ108" s="155" t="str">
        <f t="shared" si="50"/>
        <v>o</v>
      </c>
      <c r="AR108" s="155" t="str">
        <f>IF(AN108&lt;AK107*10,"エラー",IF(AN108&gt;AK107*10+9,"エラー","o"))</f>
        <v>o</v>
      </c>
      <c r="BB108" s="149"/>
      <c r="BD108" s="188" t="e">
        <f>VLOOKUP(BE108,'マスター (4)'!D:E,2,FALSE)</f>
        <v>#N/A</v>
      </c>
      <c r="BE108" s="259"/>
      <c r="BF108" s="260"/>
      <c r="BG108" s="260"/>
      <c r="BH108" s="260"/>
      <c r="BI108" s="260"/>
      <c r="BJ108" s="260"/>
      <c r="BK108">
        <f t="shared" si="53"/>
        <v>0</v>
      </c>
      <c r="BM108" s="155" t="str">
        <f t="shared" si="54"/>
        <v/>
      </c>
      <c r="BN108" s="155" t="e">
        <f>VLOOKUP(BM108,'マスター (4)'!D:E,2,FALSE)</f>
        <v>#N/A</v>
      </c>
      <c r="BO108">
        <f>IF(BM108="",0,_xlfn.XLOOKUP(BM108,'マスター (4)'!$D$3:$D$168,'マスター (4)'!$B$3:$B$168,"",0,1))</f>
        <v>0</v>
      </c>
      <c r="BQ108" s="155" t="str">
        <v/>
      </c>
      <c r="BR108" s="155" t="e">
        <v>#N/A</v>
      </c>
      <c r="BS108" s="155">
        <v>0</v>
      </c>
    </row>
    <row r="109" spans="1:71">
      <c r="A109" s="417"/>
      <c r="B109" s="417"/>
      <c r="C109" s="420"/>
      <c r="D109" s="153">
        <v>91</v>
      </c>
      <c r="E109" s="155" t="str">
        <f>VLOOKUP(D109,'マスター (4)'!$B$3:$E$200,3,FALSE)</f>
        <v>関口　果穂</v>
      </c>
      <c r="F109" s="155" t="str">
        <f>VLOOKUP(D109,'マスター (4)'!$B$3:$E$200,2,FALSE)</f>
        <v>主将</v>
      </c>
      <c r="G109" s="155" t="str">
        <f t="shared" si="51"/>
        <v>o</v>
      </c>
      <c r="H109" s="155" t="str">
        <f>IF(D109&lt;A107*10,"エラー",IF(D109&gt;A107*10+9,"エラー","o"))</f>
        <v>o</v>
      </c>
      <c r="R109" s="143"/>
      <c r="S109" s="417"/>
      <c r="T109" s="417"/>
      <c r="U109" s="420"/>
      <c r="V109" s="153">
        <v>256</v>
      </c>
      <c r="W109" s="155" t="str">
        <f>VLOOKUP(V109,'マスター (4)'!$B$3:$E$200,3,FALSE)</f>
        <v>西村　優希</v>
      </c>
      <c r="X109" s="155" t="str">
        <f>VLOOKUP(V109,'マスター (4)'!$B$3:$E$200,2,FALSE)</f>
        <v>六将</v>
      </c>
      <c r="Y109" s="155" t="str">
        <f t="shared" si="52"/>
        <v>o</v>
      </c>
      <c r="Z109" s="155" t="str">
        <f>IF(V109&lt;S107*10,"エラー",IF(V109&gt;S107*10+9,"エラー","o"))</f>
        <v>o</v>
      </c>
      <c r="AJ109" s="146"/>
      <c r="AK109" s="417"/>
      <c r="AL109" s="417"/>
      <c r="AM109" s="420"/>
      <c r="AN109" s="153">
        <v>251</v>
      </c>
      <c r="AO109" s="155" t="str">
        <f>VLOOKUP(AN109,'マスター (4)'!$B$3:$E$200,3,FALSE)</f>
        <v>堀田　晴斗</v>
      </c>
      <c r="AP109" s="155" t="str">
        <f>VLOOKUP(AN109,'マスター (4)'!$B$3:$E$200,2,FALSE)</f>
        <v>主将</v>
      </c>
      <c r="AQ109" s="155" t="str">
        <f t="shared" si="50"/>
        <v>o</v>
      </c>
      <c r="AR109" s="155" t="str">
        <f>IF(AN109&lt;AK107*10,"エラー",IF(AN109&gt;AK107*10+9,"エラー","o"))</f>
        <v>o</v>
      </c>
      <c r="BB109" s="149"/>
      <c r="BD109" s="188" t="e">
        <f>VLOOKUP(BE109,'マスター (4)'!D:E,2,FALSE)</f>
        <v>#N/A</v>
      </c>
      <c r="BE109" s="259"/>
      <c r="BF109" s="260"/>
      <c r="BG109" s="260"/>
      <c r="BH109" s="260"/>
      <c r="BI109" s="260"/>
      <c r="BJ109" s="260"/>
      <c r="BK109">
        <f t="shared" si="53"/>
        <v>0</v>
      </c>
      <c r="BM109" s="155" t="str">
        <f t="shared" si="54"/>
        <v/>
      </c>
      <c r="BN109" s="155" t="e">
        <f>VLOOKUP(BM109,'マスター (4)'!D:E,2,FALSE)</f>
        <v>#N/A</v>
      </c>
      <c r="BO109">
        <f>IF(BM109="",0,_xlfn.XLOOKUP(BM109,'マスター (4)'!$D$3:$D$168,'マスター (4)'!$B$3:$B$168,"",0,1))</f>
        <v>0</v>
      </c>
      <c r="BQ109" s="155" t="str">
        <v/>
      </c>
      <c r="BR109" s="155" t="e">
        <v>#N/A</v>
      </c>
      <c r="BS109" s="155">
        <v>0</v>
      </c>
    </row>
    <row r="110" spans="1:71">
      <c r="A110" s="417"/>
      <c r="B110" s="417"/>
      <c r="C110" s="420"/>
      <c r="D110" s="153">
        <v>96</v>
      </c>
      <c r="E110" s="155" t="str">
        <f>VLOOKUP(D110,'マスター (4)'!$B$3:$E$200,3,FALSE)</f>
        <v>岡田　実々</v>
      </c>
      <c r="F110" s="155" t="str">
        <f>VLOOKUP(D110,'マスター (4)'!$B$3:$E$200,2,FALSE)</f>
        <v>六将</v>
      </c>
      <c r="G110" s="155" t="str">
        <f t="shared" si="51"/>
        <v>o</v>
      </c>
      <c r="H110" s="155" t="str">
        <f>IF(D110&lt;A107*10,"エラー",IF(D110&gt;A107*10+9,"エラー","o"))</f>
        <v>o</v>
      </c>
      <c r="R110" s="143"/>
      <c r="S110" s="417"/>
      <c r="T110" s="417"/>
      <c r="U110" s="420"/>
      <c r="V110" s="153">
        <v>251</v>
      </c>
      <c r="W110" s="155" t="str">
        <f>VLOOKUP(V110,'マスター (4)'!$B$3:$E$200,3,FALSE)</f>
        <v>堀田　晴斗</v>
      </c>
      <c r="X110" s="155" t="str">
        <f>VLOOKUP(V110,'マスター (4)'!$B$3:$E$200,2,FALSE)</f>
        <v>主将</v>
      </c>
      <c r="Y110" s="155" t="str">
        <f t="shared" si="52"/>
        <v>o</v>
      </c>
      <c r="Z110" s="155" t="str">
        <f>IF(V110&lt;S107*10,"エラー",IF(V110&gt;S107*10+9,"エラー","o"))</f>
        <v>o</v>
      </c>
      <c r="AJ110" s="146"/>
      <c r="AK110" s="417"/>
      <c r="AL110" s="417"/>
      <c r="AM110" s="420"/>
      <c r="AN110" s="153">
        <v>255</v>
      </c>
      <c r="AO110" s="155" t="str">
        <f>VLOOKUP(AN110,'マスター (4)'!$B$3:$E$200,3,FALSE)</f>
        <v>諌山　莉子</v>
      </c>
      <c r="AP110" s="155" t="str">
        <f>VLOOKUP(AN110,'マスター (4)'!$B$3:$E$200,2,FALSE)</f>
        <v>五将</v>
      </c>
      <c r="AQ110" s="155" t="str">
        <f t="shared" si="50"/>
        <v>o</v>
      </c>
      <c r="AR110" s="155" t="str">
        <f>IF(AN110&lt;AK107*10,"エラー",IF(AN110&gt;AK107*10+9,"エラー","o"))</f>
        <v>o</v>
      </c>
      <c r="BB110" s="149"/>
      <c r="BD110" s="188" t="e">
        <f>VLOOKUP(BE110,'マスター (4)'!D:E,2,FALSE)</f>
        <v>#N/A</v>
      </c>
      <c r="BE110" s="259"/>
      <c r="BF110" s="260"/>
      <c r="BG110" s="260"/>
      <c r="BH110" s="260"/>
      <c r="BI110" s="260"/>
      <c r="BJ110" s="260"/>
      <c r="BK110">
        <f t="shared" si="53"/>
        <v>0</v>
      </c>
      <c r="BM110" s="155" t="str">
        <f t="shared" si="54"/>
        <v/>
      </c>
      <c r="BN110" s="155" t="e">
        <f>VLOOKUP(BM110,'マスター (4)'!D:E,2,FALSE)</f>
        <v>#N/A</v>
      </c>
      <c r="BO110">
        <f>IF(BM110="",0,_xlfn.XLOOKUP(BM110,'マスター (4)'!$D$3:$D$168,'マスター (4)'!$B$3:$B$168,"",0,1))</f>
        <v>0</v>
      </c>
      <c r="BQ110" s="155" t="str">
        <v/>
      </c>
      <c r="BR110" s="155" t="e">
        <v>#N/A</v>
      </c>
      <c r="BS110" s="155">
        <v>0</v>
      </c>
    </row>
    <row r="111" spans="1:71" ht="19" thickBot="1">
      <c r="A111" s="417"/>
      <c r="B111" s="417"/>
      <c r="C111" s="421"/>
      <c r="D111" s="153">
        <v>92</v>
      </c>
      <c r="E111" s="114" t="str">
        <f>VLOOKUP(D111,'マスター (4)'!$B$3:$E$200,3,FALSE)</f>
        <v>髙橋　芽生</v>
      </c>
      <c r="F111" s="114" t="str">
        <f>VLOOKUP(D111,'マスター (4)'!$B$3:$E$200,2,FALSE)</f>
        <v>副将</v>
      </c>
      <c r="G111" s="155" t="str">
        <f t="shared" si="51"/>
        <v>o</v>
      </c>
      <c r="H111" s="155" t="str">
        <f>IF(D111&lt;A107*10,"エラー",IF(D111&gt;A107*10+9,"エラー","o"))</f>
        <v>o</v>
      </c>
      <c r="R111" s="143"/>
      <c r="S111" s="417"/>
      <c r="T111" s="417"/>
      <c r="U111" s="421"/>
      <c r="V111" s="153">
        <v>255</v>
      </c>
      <c r="W111" s="114" t="str">
        <f>VLOOKUP(V111,'マスター (4)'!$B$3:$E$200,3,FALSE)</f>
        <v>諌山　莉子</v>
      </c>
      <c r="X111" s="114" t="str">
        <f>VLOOKUP(V111,'マスター (4)'!$B$3:$E$200,2,FALSE)</f>
        <v>五将</v>
      </c>
      <c r="Y111" s="155" t="str">
        <f t="shared" si="52"/>
        <v>o</v>
      </c>
      <c r="Z111" s="155" t="str">
        <f>IF(V111&lt;S107*10,"エラー",IF(V111&gt;S107*10+9,"エラー","o"))</f>
        <v>o</v>
      </c>
      <c r="AJ111" s="146"/>
      <c r="AK111" s="417"/>
      <c r="AL111" s="417"/>
      <c r="AM111" s="421"/>
      <c r="AN111" s="153">
        <v>254</v>
      </c>
      <c r="AO111" s="114" t="str">
        <f>VLOOKUP(AN111,'マスター (4)'!$B$3:$E$200,3,FALSE)</f>
        <v>廣津　　碧</v>
      </c>
      <c r="AP111" s="114" t="str">
        <f>VLOOKUP(AN111,'マスター (4)'!$B$3:$E$200,2,FALSE)</f>
        <v>四将</v>
      </c>
      <c r="AQ111" s="155" t="str">
        <f t="shared" si="50"/>
        <v>o</v>
      </c>
      <c r="AR111" s="155" t="str">
        <f>IF(AN111&lt;AK107*10,"エラー",IF(AN111&gt;AK107*10+9,"エラー","o"))</f>
        <v>o</v>
      </c>
      <c r="BB111" s="149"/>
      <c r="BD111" s="188" t="e">
        <f>VLOOKUP(BE111,'マスター (4)'!D:E,2,FALSE)</f>
        <v>#N/A</v>
      </c>
      <c r="BE111" s="259"/>
      <c r="BF111" s="260"/>
      <c r="BG111" s="260"/>
      <c r="BH111" s="260"/>
      <c r="BI111" s="260"/>
      <c r="BJ111" s="260"/>
      <c r="BK111">
        <f t="shared" si="53"/>
        <v>0</v>
      </c>
      <c r="BM111" s="155" t="str">
        <f t="shared" si="54"/>
        <v/>
      </c>
      <c r="BN111" s="155" t="e">
        <f>VLOOKUP(BM111,'マスター (4)'!D:E,2,FALSE)</f>
        <v>#N/A</v>
      </c>
      <c r="BO111">
        <f>IF(BM111="",0,_xlfn.XLOOKUP(BM111,'マスター (4)'!$D$3:$D$168,'マスター (4)'!$B$3:$B$168,"",0,1))</f>
        <v>0</v>
      </c>
      <c r="BQ111" s="155" t="str">
        <v/>
      </c>
      <c r="BR111" s="155" t="e">
        <v>#N/A</v>
      </c>
      <c r="BS111" s="155">
        <v>0</v>
      </c>
    </row>
    <row r="112" spans="1:71">
      <c r="E112" s="114"/>
      <c r="F112" s="114"/>
      <c r="G112" s="155"/>
      <c r="H112" s="155"/>
      <c r="J112" t="s">
        <v>504</v>
      </c>
      <c r="Q112" t="s">
        <v>504</v>
      </c>
      <c r="R112" s="143"/>
      <c r="W112" s="114"/>
      <c r="X112" s="114"/>
      <c r="Y112" s="155"/>
      <c r="Z112" s="155"/>
      <c r="AB112" t="s">
        <v>504</v>
      </c>
      <c r="AI112" t="s">
        <v>504</v>
      </c>
      <c r="AJ112" s="146"/>
      <c r="AO112" s="114"/>
      <c r="AP112" s="114"/>
      <c r="AQ112" s="155"/>
      <c r="AR112" s="155"/>
      <c r="AT112" t="s">
        <v>504</v>
      </c>
      <c r="BA112" t="s">
        <v>504</v>
      </c>
      <c r="BB112" s="149"/>
      <c r="BD112" s="188" t="e">
        <f>VLOOKUP(BE112,'マスター (4)'!D:E,2,FALSE)</f>
        <v>#N/A</v>
      </c>
      <c r="BE112" s="168" t="str">
        <f t="shared" si="63"/>
        <v/>
      </c>
      <c r="BF112" s="155"/>
      <c r="BG112" s="155" t="str">
        <f t="shared" si="58"/>
        <v/>
      </c>
      <c r="BH112" s="155"/>
      <c r="BI112" s="155" t="str">
        <f t="shared" si="59"/>
        <v/>
      </c>
      <c r="BJ112" s="155"/>
      <c r="BK112">
        <f t="shared" si="53"/>
        <v>6291268</v>
      </c>
      <c r="BM112" s="155" t="str">
        <f t="shared" si="54"/>
        <v/>
      </c>
      <c r="BN112" s="155" t="e">
        <f>VLOOKUP(BM112,'マスター (4)'!D:E,2,FALSE)</f>
        <v>#N/A</v>
      </c>
      <c r="BO112">
        <f>IF(BM112="",0,_xlfn.XLOOKUP(BM112,'マスター (4)'!$D$3:$D$168,'マスター (4)'!$B$3:$B$168,"",0,1))</f>
        <v>0</v>
      </c>
      <c r="BQ112" s="155" t="str">
        <v/>
      </c>
      <c r="BR112" s="155" t="e">
        <v>#N/A</v>
      </c>
      <c r="BS112" s="155">
        <v>0</v>
      </c>
    </row>
    <row r="113" spans="1:71">
      <c r="A113" t="s">
        <v>505</v>
      </c>
      <c r="C113" s="164">
        <v>101</v>
      </c>
      <c r="D113" s="120">
        <v>251</v>
      </c>
      <c r="E113" s="155" t="str">
        <f>VLOOKUP(D113,'マスター (4)'!$B$3:$E$200,3,FALSE)</f>
        <v>堀田　晴斗</v>
      </c>
      <c r="F113" s="155" t="str">
        <f>VLOOKUP(D113,'マスター (4)'!$B$3:$E$200,2,FALSE)</f>
        <v>主将</v>
      </c>
      <c r="G113" s="155" t="str">
        <f>IF(COUNTIF($D:$D,D113)&gt;1,"重複","o")</f>
        <v>o</v>
      </c>
      <c r="H113" s="155" t="str">
        <f>VLOOKUP(D113,'マスター (4)'!$B$3:$E$200,4,FALSE)</f>
        <v>福岡</v>
      </c>
      <c r="J113" t="str">
        <f>H113</f>
        <v>福岡</v>
      </c>
      <c r="K113" s="155" t="str">
        <f>F113</f>
        <v>主将</v>
      </c>
      <c r="L113" s="155" t="str">
        <f>E113</f>
        <v>堀田　晴斗</v>
      </c>
      <c r="M113" s="120">
        <v>16</v>
      </c>
      <c r="N113" s="120"/>
      <c r="O113" s="155" t="str">
        <f>E114</f>
        <v>西川百合子</v>
      </c>
      <c r="P113" s="155" t="str">
        <f>F114</f>
        <v>三将</v>
      </c>
      <c r="Q113" s="155" t="str">
        <f>H114</f>
        <v>愛媛</v>
      </c>
      <c r="R113" s="143"/>
      <c r="S113" t="s">
        <v>505</v>
      </c>
      <c r="U113" s="164">
        <v>101</v>
      </c>
      <c r="V113" s="120">
        <v>97</v>
      </c>
      <c r="W113" s="155" t="str">
        <f>VLOOKUP(V113,'マスター (4)'!$B$3:$E$200,3,FALSE)</f>
        <v>小野塚　守</v>
      </c>
      <c r="X113" s="155" t="str">
        <f>VLOOKUP(V113,'マスター (4)'!$B$3:$E$200,2,FALSE)</f>
        <v>七将</v>
      </c>
      <c r="Y113" s="155" t="str">
        <f t="shared" ref="Y113:Y127" si="84">IF(COUNTIF($D:$D,V113)&gt;1,"重複","o")</f>
        <v>o</v>
      </c>
      <c r="Z113" s="155" t="str">
        <f>VLOOKUP(V113,'マスター (4)'!$B$3:$E$200,4,FALSE)</f>
        <v>東京</v>
      </c>
      <c r="AB113" t="str">
        <f>Z113</f>
        <v>東京</v>
      </c>
      <c r="AC113" s="155" t="str">
        <f>X113</f>
        <v>七将</v>
      </c>
      <c r="AD113" s="155" t="str">
        <f>W113</f>
        <v>小野塚　守</v>
      </c>
      <c r="AE113" s="120">
        <v>22</v>
      </c>
      <c r="AF113" s="120"/>
      <c r="AG113" s="155" t="str">
        <f>W114</f>
        <v>星野　菊乃</v>
      </c>
      <c r="AH113" s="155" t="str">
        <f>X114</f>
        <v>四将</v>
      </c>
      <c r="AI113" s="155" t="str">
        <f>Z114</f>
        <v>新潟</v>
      </c>
      <c r="AJ113" s="146"/>
      <c r="AK113" t="s">
        <v>505</v>
      </c>
      <c r="AM113" s="164">
        <v>101</v>
      </c>
      <c r="AN113" s="120">
        <v>31</v>
      </c>
      <c r="AO113" s="155" t="str">
        <f>VLOOKUP(AN113,'マスター (4)'!$B$3:$E$200,3,FALSE)</f>
        <v>愛澤未紗子</v>
      </c>
      <c r="AP113" s="155" t="str">
        <f>VLOOKUP(AN113,'マスター (4)'!$B$3:$E$200,2,FALSE)</f>
        <v>主将</v>
      </c>
      <c r="AQ113" s="155" t="str">
        <f t="shared" si="50"/>
        <v>o</v>
      </c>
      <c r="AR113" s="155" t="str">
        <f>VLOOKUP(AN113,'マスター (4)'!$B$3:$E$200,4,FALSE)</f>
        <v>宮城</v>
      </c>
      <c r="AT113" t="str">
        <f>AR113</f>
        <v>宮城</v>
      </c>
      <c r="AU113" s="155" t="str">
        <f>AP113</f>
        <v>主将</v>
      </c>
      <c r="AV113" s="155" t="str">
        <f>AO113</f>
        <v>愛澤未紗子</v>
      </c>
      <c r="AW113" s="120"/>
      <c r="AX113" s="120">
        <v>10</v>
      </c>
      <c r="AY113" s="155" t="str">
        <f>AO114</f>
        <v>松本のどか</v>
      </c>
      <c r="AZ113" s="155" t="str">
        <f>AP114</f>
        <v>主将</v>
      </c>
      <c r="BA113" s="155" t="str">
        <f>AR114</f>
        <v>奈良</v>
      </c>
      <c r="BB113" s="149"/>
      <c r="BD113" s="188" t="str">
        <f>VLOOKUP(BE113,'マスター (4)'!D:E,2,FALSE)</f>
        <v>福岡</v>
      </c>
      <c r="BE113" s="168" t="str">
        <f t="shared" si="63"/>
        <v>堀田　晴斗</v>
      </c>
      <c r="BF113" s="155"/>
      <c r="BG113" s="155" t="str">
        <f t="shared" si="58"/>
        <v>小野塚　守</v>
      </c>
      <c r="BH113" s="155"/>
      <c r="BI113" s="155" t="str">
        <f t="shared" si="59"/>
        <v>松本のどか</v>
      </c>
      <c r="BJ113" s="155"/>
      <c r="BK113">
        <f t="shared" si="53"/>
        <v>3</v>
      </c>
      <c r="BM113" s="155" t="str">
        <f t="shared" si="54"/>
        <v>堀田　晴斗</v>
      </c>
      <c r="BN113" s="155" t="str">
        <f>VLOOKUP(BM113,'マスター (4)'!D:E,2,FALSE)</f>
        <v>福岡</v>
      </c>
      <c r="BO113">
        <f>IF(BM113="",0,_xlfn.XLOOKUP(BM113,'マスター (4)'!$D$3:$D$168,'マスター (4)'!$B$3:$B$168,"",0,1))</f>
        <v>251</v>
      </c>
      <c r="BQ113" s="155" t="str">
        <v/>
      </c>
      <c r="BR113" s="155" t="e">
        <v>#N/A</v>
      </c>
      <c r="BS113" s="155">
        <v>0</v>
      </c>
    </row>
    <row r="114" spans="1:71">
      <c r="C114" s="164">
        <v>102</v>
      </c>
      <c r="D114" s="120">
        <v>243</v>
      </c>
      <c r="E114" s="155" t="str">
        <f>VLOOKUP(D114,'マスター (4)'!$B$3:$E$200,3,FALSE)</f>
        <v>西川百合子</v>
      </c>
      <c r="F114" s="155" t="str">
        <f>VLOOKUP(D114,'マスター (4)'!$B$3:$E$200,2,FALSE)</f>
        <v>三将</v>
      </c>
      <c r="G114" s="155" t="str">
        <f t="shared" si="51"/>
        <v>o</v>
      </c>
      <c r="H114" s="155" t="str">
        <f>VLOOKUP(D114,'マスター (4)'!$B$3:$E$200,4,FALSE)</f>
        <v>愛媛</v>
      </c>
      <c r="J114" t="str">
        <f>H115</f>
        <v>愛媛</v>
      </c>
      <c r="K114" s="155" t="str">
        <f>F115</f>
        <v>七将</v>
      </c>
      <c r="L114" s="155" t="str">
        <f>E115</f>
        <v>増原　華凛</v>
      </c>
      <c r="M114" s="120"/>
      <c r="N114" s="120">
        <v>22</v>
      </c>
      <c r="O114" s="155" t="str">
        <f>E116</f>
        <v>西村　優希</v>
      </c>
      <c r="P114" s="155" t="str">
        <f>F116</f>
        <v>六将</v>
      </c>
      <c r="Q114" s="155" t="str">
        <f>H116</f>
        <v>福岡</v>
      </c>
      <c r="R114" s="143"/>
      <c r="U114" s="164">
        <v>102</v>
      </c>
      <c r="V114" s="120">
        <v>124</v>
      </c>
      <c r="W114" s="155" t="str">
        <f>VLOOKUP(V114,'マスター (4)'!$B$3:$E$200,3,FALSE)</f>
        <v>星野　菊乃</v>
      </c>
      <c r="X114" s="155" t="str">
        <f>VLOOKUP(V114,'マスター (4)'!$B$3:$E$200,2,FALSE)</f>
        <v>四将</v>
      </c>
      <c r="Y114" s="155" t="str">
        <f t="shared" si="84"/>
        <v>o</v>
      </c>
      <c r="Z114" s="155" t="str">
        <f>VLOOKUP(V114,'マスター (4)'!$B$3:$E$200,4,FALSE)</f>
        <v>新潟</v>
      </c>
      <c r="AB114" t="str">
        <f>Z115</f>
        <v>新潟</v>
      </c>
      <c r="AC114" s="155" t="str">
        <f>X115</f>
        <v>副将</v>
      </c>
      <c r="AD114" s="155" t="str">
        <f>W115</f>
        <v>森　結佳子</v>
      </c>
      <c r="AE114" s="120"/>
      <c r="AF114" s="120">
        <v>3</v>
      </c>
      <c r="AG114" s="155" t="str">
        <f>W116</f>
        <v>川﨑　杏奈</v>
      </c>
      <c r="AH114" s="155" t="str">
        <f>X116</f>
        <v>五将</v>
      </c>
      <c r="AI114" s="155" t="str">
        <f>Z116</f>
        <v>大阪</v>
      </c>
      <c r="AJ114" s="146"/>
      <c r="AM114" s="164">
        <v>102</v>
      </c>
      <c r="AN114" s="120">
        <v>221</v>
      </c>
      <c r="AO114" s="155" t="str">
        <f>VLOOKUP(AN114,'マスター (4)'!$B$3:$E$200,3,FALSE)</f>
        <v>松本のどか</v>
      </c>
      <c r="AP114" s="155" t="str">
        <f>VLOOKUP(AN114,'マスター (4)'!$B$3:$E$200,2,FALSE)</f>
        <v>主将</v>
      </c>
      <c r="AQ114" s="155" t="str">
        <f t="shared" si="50"/>
        <v>o</v>
      </c>
      <c r="AR114" s="155" t="str">
        <f>VLOOKUP(AN114,'マスター (4)'!$B$3:$E$200,4,FALSE)</f>
        <v>奈良</v>
      </c>
      <c r="AT114" t="str">
        <f>AR115</f>
        <v>奈良</v>
      </c>
      <c r="AU114" s="155" t="str">
        <f>AP115</f>
        <v>四将</v>
      </c>
      <c r="AV114" s="155" t="str">
        <f>AO115</f>
        <v>丸尾　友香</v>
      </c>
      <c r="AW114" s="120"/>
      <c r="AX114" s="120">
        <v>1</v>
      </c>
      <c r="AY114" s="155" t="str">
        <f>AO116</f>
        <v>小池　　結</v>
      </c>
      <c r="AZ114" s="155" t="str">
        <f>AP116</f>
        <v>四将</v>
      </c>
      <c r="BA114" s="155" t="str">
        <f>AR116</f>
        <v>埼玉</v>
      </c>
      <c r="BB114" s="149"/>
      <c r="BD114" s="188" t="str">
        <f>VLOOKUP(BE114,'マスター (4)'!D:E,2,FALSE)</f>
        <v>福岡</v>
      </c>
      <c r="BE114" s="168" t="str">
        <f t="shared" si="63"/>
        <v>西村　優希</v>
      </c>
      <c r="BF114" s="155"/>
      <c r="BG114" s="155" t="str">
        <f t="shared" si="58"/>
        <v>川﨑　杏奈</v>
      </c>
      <c r="BH114" s="155"/>
      <c r="BI114" s="155" t="str">
        <f t="shared" si="59"/>
        <v>小池　　結</v>
      </c>
      <c r="BJ114" s="155"/>
      <c r="BK114">
        <f t="shared" si="53"/>
        <v>2</v>
      </c>
      <c r="BM114" s="155" t="str">
        <f t="shared" si="54"/>
        <v/>
      </c>
      <c r="BN114" s="155" t="e">
        <f>VLOOKUP(BM114,'マスター (4)'!D:E,2,FALSE)</f>
        <v>#N/A</v>
      </c>
      <c r="BO114">
        <f>IF(BM114="",0,_xlfn.XLOOKUP(BM114,'マスター (4)'!$D$3:$D$168,'マスター (4)'!$B$3:$B$168,"",0,1))</f>
        <v>0</v>
      </c>
      <c r="BQ114" s="155" t="str">
        <v/>
      </c>
      <c r="BR114" s="155" t="e">
        <v>#N/A</v>
      </c>
      <c r="BS114" s="155">
        <v>0</v>
      </c>
    </row>
    <row r="115" spans="1:71">
      <c r="C115" s="164">
        <v>103</v>
      </c>
      <c r="D115" s="120">
        <v>247</v>
      </c>
      <c r="E115" s="155" t="str">
        <f>VLOOKUP(D115,'マスター (4)'!$B$3:$E$200,3,FALSE)</f>
        <v>増原　華凛</v>
      </c>
      <c r="F115" s="155" t="str">
        <f>VLOOKUP(D115,'マスター (4)'!$B$3:$E$200,2,FALSE)</f>
        <v>七将</v>
      </c>
      <c r="G115" s="155" t="str">
        <f t="shared" si="51"/>
        <v>o</v>
      </c>
      <c r="H115" s="155" t="str">
        <f>VLOOKUP(D115,'マスター (4)'!$B$3:$E$200,4,FALSE)</f>
        <v>愛媛</v>
      </c>
      <c r="J115" t="str">
        <f>H117</f>
        <v>石川</v>
      </c>
      <c r="K115" s="155" t="str">
        <f>F117</f>
        <v>六将</v>
      </c>
      <c r="L115" s="155" t="str">
        <f>E117</f>
        <v>天満　友菜</v>
      </c>
      <c r="M115" s="120"/>
      <c r="N115" s="120">
        <v>11</v>
      </c>
      <c r="O115" s="155" t="str">
        <f>E118</f>
        <v>岩城　樹奈</v>
      </c>
      <c r="P115" s="155" t="str">
        <f>F118</f>
        <v>副将</v>
      </c>
      <c r="Q115" s="155" t="str">
        <f>H118</f>
        <v>愛媛</v>
      </c>
      <c r="R115" s="143"/>
      <c r="U115" s="164">
        <v>103</v>
      </c>
      <c r="V115" s="120">
        <v>122</v>
      </c>
      <c r="W115" s="155" t="str">
        <f>VLOOKUP(V115,'マスター (4)'!$B$3:$E$200,3,FALSE)</f>
        <v>森　結佳子</v>
      </c>
      <c r="X115" s="155" t="str">
        <f>VLOOKUP(V115,'マスター (4)'!$B$3:$E$200,2,FALSE)</f>
        <v>副将</v>
      </c>
      <c r="Y115" s="155" t="str">
        <f t="shared" si="84"/>
        <v>o</v>
      </c>
      <c r="Z115" s="155" t="str">
        <f>VLOOKUP(V115,'マスター (4)'!$B$3:$E$200,4,FALSE)</f>
        <v>新潟</v>
      </c>
      <c r="AB115" t="str">
        <f>Z117</f>
        <v>新潟</v>
      </c>
      <c r="AC115" s="155" t="str">
        <f>X117</f>
        <v>五将</v>
      </c>
      <c r="AD115" s="155" t="str">
        <f>W117</f>
        <v>鎌倉　　菖</v>
      </c>
      <c r="AE115" s="120"/>
      <c r="AF115" s="120">
        <v>11</v>
      </c>
      <c r="AG115" s="155" t="str">
        <f>W118</f>
        <v>大村　莉子</v>
      </c>
      <c r="AH115" s="155" t="str">
        <f>X118</f>
        <v>三将</v>
      </c>
      <c r="AI115" s="155" t="str">
        <f>Z118</f>
        <v>大阪</v>
      </c>
      <c r="AJ115" s="146"/>
      <c r="AM115" s="164">
        <v>103</v>
      </c>
      <c r="AN115" s="120">
        <v>224</v>
      </c>
      <c r="AO115" s="155" t="str">
        <f>VLOOKUP(AN115,'マスター (4)'!$B$3:$E$200,3,FALSE)</f>
        <v>丸尾　友香</v>
      </c>
      <c r="AP115" s="155" t="str">
        <f>VLOOKUP(AN115,'マスター (4)'!$B$3:$E$200,2,FALSE)</f>
        <v>四将</v>
      </c>
      <c r="AQ115" s="155" t="str">
        <f t="shared" si="50"/>
        <v>o</v>
      </c>
      <c r="AR115" s="155" t="str">
        <f>VLOOKUP(AN115,'マスター (4)'!$B$3:$E$200,4,FALSE)</f>
        <v>奈良</v>
      </c>
      <c r="AT115" t="str">
        <f>AR117</f>
        <v>宮城</v>
      </c>
      <c r="AU115" s="155" t="str">
        <f>AP117</f>
        <v>四将</v>
      </c>
      <c r="AV115" s="155" t="str">
        <f>AO117</f>
        <v>金原　享佑</v>
      </c>
      <c r="AW115" s="120"/>
      <c r="AX115" s="120">
        <v>4</v>
      </c>
      <c r="AY115" s="155" t="str">
        <f>AO118</f>
        <v>明石佳奈美</v>
      </c>
      <c r="AZ115" s="155" t="str">
        <f>AP118</f>
        <v>五将</v>
      </c>
      <c r="BA115" s="155" t="str">
        <f>AR118</f>
        <v>奈良</v>
      </c>
      <c r="BB115" s="149"/>
      <c r="BD115" s="188" t="str">
        <f>VLOOKUP(BE115,'マスター (4)'!D:E,2,FALSE)</f>
        <v>愛媛</v>
      </c>
      <c r="BE115" s="168" t="str">
        <f t="shared" si="63"/>
        <v>岩城　樹奈</v>
      </c>
      <c r="BF115" s="155"/>
      <c r="BG115" s="155" t="str">
        <f t="shared" si="58"/>
        <v>大村　莉子</v>
      </c>
      <c r="BH115" s="155"/>
      <c r="BI115" s="155" t="str">
        <f t="shared" si="59"/>
        <v>明石佳奈美</v>
      </c>
      <c r="BJ115" s="155"/>
      <c r="BK115">
        <f t="shared" si="53"/>
        <v>3</v>
      </c>
      <c r="BM115" s="155" t="str">
        <f t="shared" si="54"/>
        <v>岩城　樹奈</v>
      </c>
      <c r="BN115" s="155" t="str">
        <f>VLOOKUP(BM115,'マスター (4)'!D:E,2,FALSE)</f>
        <v>愛媛</v>
      </c>
      <c r="BO115">
        <f>IF(BM115="",0,_xlfn.XLOOKUP(BM115,'マスター (4)'!$D$3:$D$168,'マスター (4)'!$B$3:$B$168,"",0,1))</f>
        <v>242</v>
      </c>
      <c r="BQ115" s="155" t="str">
        <v/>
      </c>
      <c r="BR115" s="155" t="e">
        <v>#N/A</v>
      </c>
      <c r="BS115" s="155">
        <v>0</v>
      </c>
    </row>
    <row r="116" spans="1:71">
      <c r="C116" s="164">
        <v>104</v>
      </c>
      <c r="D116" s="120">
        <v>256</v>
      </c>
      <c r="E116" s="155" t="str">
        <f>VLOOKUP(D116,'マスター (4)'!$B$3:$E$200,3,FALSE)</f>
        <v>西村　優希</v>
      </c>
      <c r="F116" s="155" t="str">
        <f>VLOOKUP(D116,'マスター (4)'!$B$3:$E$200,2,FALSE)</f>
        <v>六将</v>
      </c>
      <c r="G116" s="155" t="str">
        <f t="shared" si="51"/>
        <v>o</v>
      </c>
      <c r="H116" s="155" t="str">
        <f>VLOOKUP(D116,'マスター (4)'!$B$3:$E$200,4,FALSE)</f>
        <v>福岡</v>
      </c>
      <c r="J116" t="str">
        <f>H119</f>
        <v>福岡</v>
      </c>
      <c r="K116" s="155" t="str">
        <f>F119</f>
        <v>七将</v>
      </c>
      <c r="L116" s="155" t="str">
        <f>E119</f>
        <v>島崎　瑠伽</v>
      </c>
      <c r="M116" s="120">
        <v>6</v>
      </c>
      <c r="N116" s="120"/>
      <c r="O116" s="155" t="str">
        <f>E120</f>
        <v>志賀　　紫</v>
      </c>
      <c r="P116" s="155" t="str">
        <f>F120</f>
        <v>主将</v>
      </c>
      <c r="Q116" s="155" t="str">
        <f>H120</f>
        <v>愛媛</v>
      </c>
      <c r="R116" s="143"/>
      <c r="U116" s="164">
        <v>104</v>
      </c>
      <c r="V116" s="120">
        <v>215</v>
      </c>
      <c r="W116" s="155" t="str">
        <f>VLOOKUP(V116,'マスター (4)'!$B$3:$E$200,3,FALSE)</f>
        <v>川﨑　杏奈</v>
      </c>
      <c r="X116" s="155" t="str">
        <f>VLOOKUP(V116,'マスター (4)'!$B$3:$E$200,2,FALSE)</f>
        <v>五将</v>
      </c>
      <c r="Y116" s="155" t="str">
        <f t="shared" si="84"/>
        <v>o</v>
      </c>
      <c r="Z116" s="155" t="str">
        <f>VLOOKUP(V116,'マスター (4)'!$B$3:$E$200,4,FALSE)</f>
        <v>大阪</v>
      </c>
      <c r="AB116" t="str">
        <f>Z119</f>
        <v>東京</v>
      </c>
      <c r="AC116" s="155" t="str">
        <f>X119</f>
        <v>三将</v>
      </c>
      <c r="AD116" s="155" t="str">
        <f>W119</f>
        <v>渡邉　芽生</v>
      </c>
      <c r="AE116" s="120">
        <v>4</v>
      </c>
      <c r="AF116" s="120"/>
      <c r="AG116" s="155" t="str">
        <f>W120</f>
        <v>佐々木梓沙</v>
      </c>
      <c r="AH116" s="155" t="str">
        <f>X120</f>
        <v>主将</v>
      </c>
      <c r="AI116" s="155" t="str">
        <f>Z120</f>
        <v>大阪</v>
      </c>
      <c r="AJ116" s="146"/>
      <c r="AM116" s="164">
        <v>104</v>
      </c>
      <c r="AN116" s="120">
        <v>74</v>
      </c>
      <c r="AO116" s="155" t="str">
        <f>VLOOKUP(AN116,'マスター (4)'!$B$3:$E$200,3,FALSE)</f>
        <v>小池　　結</v>
      </c>
      <c r="AP116" s="155" t="str">
        <f>VLOOKUP(AN116,'マスター (4)'!$B$3:$E$200,2,FALSE)</f>
        <v>四将</v>
      </c>
      <c r="AQ116" s="155" t="str">
        <f t="shared" si="50"/>
        <v>o</v>
      </c>
      <c r="AR116" s="155" t="str">
        <f>VLOOKUP(AN116,'マスター (4)'!$B$3:$E$200,4,FALSE)</f>
        <v>埼玉</v>
      </c>
      <c r="AT116" t="str">
        <f>AR119</f>
        <v>埼玉</v>
      </c>
      <c r="AU116" s="155" t="str">
        <f>AP119</f>
        <v>五将</v>
      </c>
      <c r="AV116" s="155" t="str">
        <f>AO119</f>
        <v>垰田満ちる</v>
      </c>
      <c r="AW116" s="120">
        <v>5</v>
      </c>
      <c r="AX116" s="120"/>
      <c r="AY116" s="155" t="str">
        <f>AO120</f>
        <v>近江　雪花</v>
      </c>
      <c r="AZ116" s="155" t="str">
        <f>AP120</f>
        <v>六将</v>
      </c>
      <c r="BA116" s="155" t="str">
        <f>AR120</f>
        <v>宮城</v>
      </c>
      <c r="BB116" s="149"/>
      <c r="BD116" s="188" t="str">
        <f>VLOOKUP(BE116,'マスター (4)'!D:E,2,FALSE)</f>
        <v>福岡</v>
      </c>
      <c r="BE116" s="168" t="str">
        <f t="shared" si="63"/>
        <v>島崎　瑠伽</v>
      </c>
      <c r="BF116" s="155"/>
      <c r="BG116" s="155" t="str">
        <f t="shared" si="58"/>
        <v>渡邉　芽生</v>
      </c>
      <c r="BH116" s="155"/>
      <c r="BI116" s="155" t="str">
        <f t="shared" si="59"/>
        <v>垰田満ちる</v>
      </c>
      <c r="BJ116" s="155"/>
      <c r="BK116">
        <f t="shared" si="53"/>
        <v>1</v>
      </c>
      <c r="BM116" s="155" t="str">
        <f t="shared" si="54"/>
        <v/>
      </c>
      <c r="BN116" s="155" t="e">
        <f>VLOOKUP(BM116,'マスター (4)'!D:E,2,FALSE)</f>
        <v>#N/A</v>
      </c>
      <c r="BO116">
        <f>IF(BM116="",0,_xlfn.XLOOKUP(BM116,'マスター (4)'!$D$3:$D$168,'マスター (4)'!$B$3:$B$168,"",0,1))</f>
        <v>0</v>
      </c>
      <c r="BQ116" s="155" t="str">
        <v/>
      </c>
      <c r="BR116" s="155" t="e">
        <v>#N/A</v>
      </c>
      <c r="BS116" s="155">
        <v>0</v>
      </c>
    </row>
    <row r="117" spans="1:71">
      <c r="C117" s="164">
        <v>105</v>
      </c>
      <c r="D117" s="120">
        <v>146</v>
      </c>
      <c r="E117" s="155" t="str">
        <f>VLOOKUP(D117,'マスター (4)'!$B$3:$E$200,3,FALSE)</f>
        <v>天満　友菜</v>
      </c>
      <c r="F117" s="155" t="str">
        <f>VLOOKUP(D117,'マスター (4)'!$B$3:$E$200,2,FALSE)</f>
        <v>六将</v>
      </c>
      <c r="G117" s="155" t="str">
        <f t="shared" si="51"/>
        <v>o</v>
      </c>
      <c r="H117" s="155" t="str">
        <f>VLOOKUP(D117,'マスター (4)'!$B$3:$E$200,4,FALSE)</f>
        <v>石川</v>
      </c>
      <c r="J117" t="str">
        <f>H121</f>
        <v>福岡</v>
      </c>
      <c r="K117" s="155" t="str">
        <f>F121</f>
        <v>副将</v>
      </c>
      <c r="L117" s="155" t="str">
        <f>E121</f>
        <v>末次日菜子</v>
      </c>
      <c r="M117" s="120">
        <v>20</v>
      </c>
      <c r="N117" s="120"/>
      <c r="O117" s="155" t="str">
        <f>E122</f>
        <v>福岡　諒大</v>
      </c>
      <c r="P117" s="155" t="str">
        <f>F122</f>
        <v>四将</v>
      </c>
      <c r="Q117" s="155" t="str">
        <f>H122</f>
        <v>愛媛</v>
      </c>
      <c r="R117" s="143"/>
      <c r="U117" s="164">
        <v>105</v>
      </c>
      <c r="V117" s="120">
        <v>125</v>
      </c>
      <c r="W117" s="155" t="str">
        <f>VLOOKUP(V117,'マスター (4)'!$B$3:$E$200,3,FALSE)</f>
        <v>鎌倉　　菖</v>
      </c>
      <c r="X117" s="155" t="str">
        <f>VLOOKUP(V117,'マスター (4)'!$B$3:$E$200,2,FALSE)</f>
        <v>五将</v>
      </c>
      <c r="Y117" s="155" t="str">
        <f t="shared" si="84"/>
        <v>o</v>
      </c>
      <c r="Z117" s="155" t="str">
        <f>VLOOKUP(V117,'マスター (4)'!$B$3:$E$200,4,FALSE)</f>
        <v>新潟</v>
      </c>
      <c r="AB117" t="str">
        <f>Z121</f>
        <v>東京</v>
      </c>
      <c r="AC117" s="155" t="str">
        <f>X121</f>
        <v>四将</v>
      </c>
      <c r="AD117" s="155" t="str">
        <f>W121</f>
        <v>飯嶋　依那</v>
      </c>
      <c r="AE117" s="120">
        <v>13</v>
      </c>
      <c r="AF117" s="120"/>
      <c r="AG117" s="155" t="str">
        <f>W122</f>
        <v>塩原　愛椛</v>
      </c>
      <c r="AH117" s="155" t="str">
        <f>X122</f>
        <v>主将</v>
      </c>
      <c r="AI117" s="155" t="str">
        <f>Z122</f>
        <v>新潟</v>
      </c>
      <c r="AJ117" s="146"/>
      <c r="AM117" s="164">
        <v>105</v>
      </c>
      <c r="AN117" s="120">
        <v>34</v>
      </c>
      <c r="AO117" s="155" t="str">
        <f>VLOOKUP(AN117,'マスター (4)'!$B$3:$E$200,3,FALSE)</f>
        <v>金原　享佑</v>
      </c>
      <c r="AP117" s="155" t="str">
        <f>VLOOKUP(AN117,'マスター (4)'!$B$3:$E$200,2,FALSE)</f>
        <v>四将</v>
      </c>
      <c r="AQ117" s="155" t="str">
        <f t="shared" si="50"/>
        <v>o</v>
      </c>
      <c r="AR117" s="155" t="str">
        <f>VLOOKUP(AN117,'マスター (4)'!$B$3:$E$200,4,FALSE)</f>
        <v>宮城</v>
      </c>
      <c r="AT117" t="str">
        <f>AR121</f>
        <v>奈良</v>
      </c>
      <c r="AU117" s="155" t="str">
        <f>AP121</f>
        <v>三将</v>
      </c>
      <c r="AV117" s="155" t="str">
        <f>AO121</f>
        <v>片山　美沙</v>
      </c>
      <c r="AW117" s="120">
        <v>8</v>
      </c>
      <c r="AX117" s="120"/>
      <c r="AY117" s="155" t="str">
        <f>AO122</f>
        <v>阿部　　光</v>
      </c>
      <c r="AZ117" s="155" t="str">
        <f>AP122</f>
        <v>三将</v>
      </c>
      <c r="BA117" s="155" t="str">
        <f>AR122</f>
        <v>宮城</v>
      </c>
      <c r="BB117" s="149"/>
      <c r="BD117" s="188" t="str">
        <f>VLOOKUP(BE117,'マスター (4)'!D:E,2,FALSE)</f>
        <v>福岡</v>
      </c>
      <c r="BE117" s="168" t="str">
        <f t="shared" si="63"/>
        <v>末次日菜子</v>
      </c>
      <c r="BF117" s="155"/>
      <c r="BG117" s="155" t="str">
        <f t="shared" si="58"/>
        <v>飯嶋　依那</v>
      </c>
      <c r="BH117" s="155"/>
      <c r="BI117" s="155" t="str">
        <f t="shared" si="59"/>
        <v>片山　美沙</v>
      </c>
      <c r="BJ117" s="155"/>
      <c r="BK117">
        <f t="shared" si="53"/>
        <v>2</v>
      </c>
      <c r="BM117" s="155" t="str">
        <f t="shared" si="54"/>
        <v/>
      </c>
      <c r="BN117" s="155" t="e">
        <f>VLOOKUP(BM117,'マスター (4)'!D:E,2,FALSE)</f>
        <v>#N/A</v>
      </c>
      <c r="BO117">
        <f>IF(BM117="",0,_xlfn.XLOOKUP(BM117,'マスター (4)'!$D$3:$D$168,'マスター (4)'!$B$3:$B$168,"",0,1))</f>
        <v>0</v>
      </c>
      <c r="BQ117" s="155" t="str">
        <v/>
      </c>
      <c r="BR117" s="155" t="e">
        <v>#N/A</v>
      </c>
      <c r="BS117" s="155">
        <v>0</v>
      </c>
    </row>
    <row r="118" spans="1:71">
      <c r="C118" s="164">
        <v>106</v>
      </c>
      <c r="D118" s="120">
        <v>242</v>
      </c>
      <c r="E118" s="155" t="str">
        <f>VLOOKUP(D118,'マスター (4)'!$B$3:$E$200,3,FALSE)</f>
        <v>岩城　樹奈</v>
      </c>
      <c r="F118" s="155" t="str">
        <f>VLOOKUP(D118,'マスター (4)'!$B$3:$E$200,2,FALSE)</f>
        <v>副将</v>
      </c>
      <c r="G118" s="155" t="str">
        <f t="shared" si="51"/>
        <v>o</v>
      </c>
      <c r="H118" s="155" t="str">
        <f>VLOOKUP(D118,'マスター (4)'!$B$3:$E$200,4,FALSE)</f>
        <v>愛媛</v>
      </c>
      <c r="J118" t="str">
        <f>H123</f>
        <v>福岡</v>
      </c>
      <c r="K118" s="155" t="str">
        <f>F123</f>
        <v>四将</v>
      </c>
      <c r="L118" s="155" t="str">
        <f>E123</f>
        <v>廣津　　碧</v>
      </c>
      <c r="M118" s="120">
        <v>50</v>
      </c>
      <c r="N118" s="120"/>
      <c r="O118" s="155" t="str">
        <f>E124</f>
        <v>-</v>
      </c>
      <c r="P118" s="155" t="str">
        <f>F124</f>
        <v>-</v>
      </c>
      <c r="Q118" s="155" t="str">
        <f>H124</f>
        <v>-</v>
      </c>
      <c r="R118" s="143"/>
      <c r="U118" s="164">
        <v>106</v>
      </c>
      <c r="V118" s="120">
        <v>213</v>
      </c>
      <c r="W118" s="155" t="str">
        <f>VLOOKUP(V118,'マスター (4)'!$B$3:$E$200,3,FALSE)</f>
        <v>大村　莉子</v>
      </c>
      <c r="X118" s="155" t="str">
        <f>VLOOKUP(V118,'マスター (4)'!$B$3:$E$200,2,FALSE)</f>
        <v>三将</v>
      </c>
      <c r="Y118" s="155" t="str">
        <f t="shared" si="84"/>
        <v>o</v>
      </c>
      <c r="Z118" s="155" t="str">
        <f>VLOOKUP(V118,'マスター (4)'!$B$3:$E$200,4,FALSE)</f>
        <v>大阪</v>
      </c>
      <c r="AB118" t="str">
        <f>Z123</f>
        <v>東京</v>
      </c>
      <c r="AC118" s="155" t="str">
        <f>X123</f>
        <v>副将</v>
      </c>
      <c r="AD118" s="155" t="str">
        <f>W123</f>
        <v>髙橋　芽生</v>
      </c>
      <c r="AE118" s="120">
        <v>6</v>
      </c>
      <c r="AF118" s="120"/>
      <c r="AG118" s="155" t="str">
        <f>W124</f>
        <v>稲継日菜乃</v>
      </c>
      <c r="AH118" s="155" t="str">
        <f>X124</f>
        <v>四将</v>
      </c>
      <c r="AI118" s="155" t="str">
        <f>Z124</f>
        <v>大阪</v>
      </c>
      <c r="AJ118" s="146"/>
      <c r="AM118" s="164">
        <v>106</v>
      </c>
      <c r="AN118" s="120">
        <v>225</v>
      </c>
      <c r="AO118" s="155" t="str">
        <f>VLOOKUP(AN118,'マスター (4)'!$B$3:$E$200,3,FALSE)</f>
        <v>明石佳奈美</v>
      </c>
      <c r="AP118" s="155" t="str">
        <f>VLOOKUP(AN118,'マスター (4)'!$B$3:$E$200,2,FALSE)</f>
        <v>五将</v>
      </c>
      <c r="AQ118" s="155" t="str">
        <f t="shared" si="50"/>
        <v>o</v>
      </c>
      <c r="AR118" s="155" t="str">
        <f>VLOOKUP(AN118,'マスター (4)'!$B$3:$E$200,4,FALSE)</f>
        <v>奈良</v>
      </c>
      <c r="AT118" t="str">
        <f>AR123</f>
        <v>奈良</v>
      </c>
      <c r="AU118" s="155" t="str">
        <f>AP123</f>
        <v>七将</v>
      </c>
      <c r="AV118" s="155" t="str">
        <f>AO123</f>
        <v>西見　夢菜</v>
      </c>
      <c r="AW118" s="120"/>
      <c r="AX118" s="120">
        <v>19</v>
      </c>
      <c r="AY118" s="155" t="str">
        <f>AO124</f>
        <v>小野　　遥</v>
      </c>
      <c r="AZ118" s="155" t="str">
        <f>AP124</f>
        <v>副将</v>
      </c>
      <c r="BA118" s="155" t="str">
        <f>AR124</f>
        <v>宮城</v>
      </c>
      <c r="BB118" s="149"/>
      <c r="BD118" s="188" t="str">
        <f>VLOOKUP(BE118,'マスター (4)'!D:E,2,FALSE)</f>
        <v>福岡</v>
      </c>
      <c r="BE118" s="168" t="str">
        <f t="shared" si="63"/>
        <v>廣津　　碧</v>
      </c>
      <c r="BF118" s="155"/>
      <c r="BG118" s="155" t="str">
        <f t="shared" si="58"/>
        <v>髙橋　芽生</v>
      </c>
      <c r="BH118" s="155"/>
      <c r="BI118" s="155" t="str">
        <f t="shared" si="59"/>
        <v>小野　　遥</v>
      </c>
      <c r="BJ118" s="155"/>
      <c r="BK118">
        <f t="shared" si="53"/>
        <v>1</v>
      </c>
      <c r="BM118" s="155" t="str">
        <f t="shared" si="54"/>
        <v/>
      </c>
      <c r="BN118" s="155" t="e">
        <f>VLOOKUP(BM118,'マスター (4)'!D:E,2,FALSE)</f>
        <v>#N/A</v>
      </c>
      <c r="BO118">
        <f>IF(BM118="",0,_xlfn.XLOOKUP(BM118,'マスター (4)'!$D$3:$D$168,'マスター (4)'!$B$3:$B$168,"",0,1))</f>
        <v>0</v>
      </c>
      <c r="BQ118" s="155" t="str">
        <v/>
      </c>
      <c r="BR118" s="155" t="e">
        <v>#N/A</v>
      </c>
      <c r="BS118" s="155">
        <v>0</v>
      </c>
    </row>
    <row r="119" spans="1:71">
      <c r="C119" s="164">
        <v>107</v>
      </c>
      <c r="D119" s="120">
        <v>257</v>
      </c>
      <c r="E119" s="155" t="str">
        <f>VLOOKUP(D119,'マスター (4)'!$B$3:$E$200,3,FALSE)</f>
        <v>島崎　瑠伽</v>
      </c>
      <c r="F119" s="155" t="str">
        <f>VLOOKUP(D119,'マスター (4)'!$B$3:$E$200,2,FALSE)</f>
        <v>七将</v>
      </c>
      <c r="G119" s="155" t="str">
        <f t="shared" si="51"/>
        <v>o</v>
      </c>
      <c r="H119" s="155" t="str">
        <f>VLOOKUP(D119,'マスター (4)'!$B$3:$E$200,4,FALSE)</f>
        <v>福岡</v>
      </c>
      <c r="J119" t="str">
        <f>H125</f>
        <v>-</v>
      </c>
      <c r="K119" s="114" t="str">
        <f>F125</f>
        <v>-</v>
      </c>
      <c r="L119" s="114" t="str">
        <f>E125</f>
        <v>-</v>
      </c>
      <c r="M119" s="115"/>
      <c r="N119" s="115"/>
      <c r="O119" s="114" t="str">
        <f>E126</f>
        <v>-</v>
      </c>
      <c r="P119" s="114" t="str">
        <f>F126</f>
        <v>-</v>
      </c>
      <c r="Q119" s="114" t="str">
        <f>H126</f>
        <v>-</v>
      </c>
      <c r="R119" s="143"/>
      <c r="U119" s="164">
        <v>107</v>
      </c>
      <c r="V119" s="120">
        <v>93</v>
      </c>
      <c r="W119" s="155" t="str">
        <f>VLOOKUP(V119,'マスター (4)'!$B$3:$E$200,3,FALSE)</f>
        <v>渡邉　芽生</v>
      </c>
      <c r="X119" s="155" t="str">
        <f>VLOOKUP(V119,'マスター (4)'!$B$3:$E$200,2,FALSE)</f>
        <v>三将</v>
      </c>
      <c r="Y119" s="155" t="str">
        <f t="shared" si="84"/>
        <v>o</v>
      </c>
      <c r="Z119" s="155" t="str">
        <f>VLOOKUP(V119,'マスター (4)'!$B$3:$E$200,4,FALSE)</f>
        <v>東京</v>
      </c>
      <c r="AB119" t="str">
        <f>Z125</f>
        <v>東京</v>
      </c>
      <c r="AC119" s="155" t="str">
        <f>X125</f>
        <v>主将</v>
      </c>
      <c r="AD119" s="155" t="str">
        <f>W125</f>
        <v>関口　果穂</v>
      </c>
      <c r="AE119" s="120">
        <v>15</v>
      </c>
      <c r="AF119" s="120"/>
      <c r="AG119" s="155" t="str">
        <f>W126</f>
        <v>杉本　菜々</v>
      </c>
      <c r="AH119" s="155" t="str">
        <f>X126</f>
        <v>三将</v>
      </c>
      <c r="AI119" s="155" t="str">
        <f>Z126</f>
        <v>新潟</v>
      </c>
      <c r="AJ119" s="146"/>
      <c r="AM119" s="164">
        <v>107</v>
      </c>
      <c r="AN119" s="120">
        <v>75</v>
      </c>
      <c r="AO119" s="155" t="str">
        <f>VLOOKUP(AN119,'マスター (4)'!$B$3:$E$200,3,FALSE)</f>
        <v>垰田満ちる</v>
      </c>
      <c r="AP119" s="155" t="str">
        <f>VLOOKUP(AN119,'マスター (4)'!$B$3:$E$200,2,FALSE)</f>
        <v>五将</v>
      </c>
      <c r="AQ119" s="155" t="str">
        <f t="shared" si="50"/>
        <v>o</v>
      </c>
      <c r="AR119" s="155" t="str">
        <f>VLOOKUP(AN119,'マスター (4)'!$B$3:$E$200,4,FALSE)</f>
        <v>埼玉</v>
      </c>
      <c r="AT119" t="str">
        <f>AR125</f>
        <v>-</v>
      </c>
      <c r="AU119" s="155" t="str">
        <f>AP125</f>
        <v>-</v>
      </c>
      <c r="AV119" s="155" t="str">
        <f>AO125</f>
        <v>-</v>
      </c>
      <c r="AW119" s="120"/>
      <c r="AX119" s="120"/>
      <c r="AY119" s="155" t="str">
        <f>AO126</f>
        <v>-</v>
      </c>
      <c r="AZ119" s="155" t="str">
        <f>AP126</f>
        <v>-</v>
      </c>
      <c r="BA119" s="155" t="str">
        <f>AR126</f>
        <v>-</v>
      </c>
      <c r="BB119" s="149"/>
      <c r="BD119" s="188" t="e">
        <f>VLOOKUP(BE119,'マスター (4)'!D:E,2,FALSE)</f>
        <v>#N/A</v>
      </c>
      <c r="BE119" s="168" t="str">
        <f t="shared" si="63"/>
        <v/>
      </c>
      <c r="BF119" s="155"/>
      <c r="BG119" s="155" t="str">
        <f t="shared" si="58"/>
        <v>関口　果穂</v>
      </c>
      <c r="BH119" s="155"/>
      <c r="BI119" s="155" t="str">
        <f t="shared" si="59"/>
        <v/>
      </c>
      <c r="BJ119" s="155"/>
      <c r="BK119">
        <f t="shared" si="53"/>
        <v>6291268</v>
      </c>
      <c r="BM119" s="155" t="str">
        <f t="shared" si="54"/>
        <v/>
      </c>
      <c r="BN119" s="155" t="e">
        <f>VLOOKUP(BM119,'マスター (4)'!D:E,2,FALSE)</f>
        <v>#N/A</v>
      </c>
      <c r="BO119">
        <f>IF(BM119="",0,_xlfn.XLOOKUP(BM119,'マスター (4)'!$D$3:$D$168,'マスター (4)'!$B$3:$B$168,"",0,1))</f>
        <v>0</v>
      </c>
      <c r="BQ119" s="155" t="str">
        <v/>
      </c>
      <c r="BR119" s="155" t="e">
        <v>#N/A</v>
      </c>
      <c r="BS119" s="155">
        <v>0</v>
      </c>
    </row>
    <row r="120" spans="1:71">
      <c r="C120" s="164">
        <v>108</v>
      </c>
      <c r="D120" s="120">
        <v>241</v>
      </c>
      <c r="E120" s="155" t="str">
        <f>VLOOKUP(D120,'マスター (4)'!$B$3:$E$200,3,FALSE)</f>
        <v>志賀　　紫</v>
      </c>
      <c r="F120" s="155" t="str">
        <f>VLOOKUP(D120,'マスター (4)'!$B$3:$E$200,2,FALSE)</f>
        <v>主将</v>
      </c>
      <c r="G120" s="155" t="str">
        <f t="shared" si="51"/>
        <v>o</v>
      </c>
      <c r="H120" s="155" t="str">
        <f>VLOOKUP(D120,'マスター (4)'!$B$3:$E$200,4,FALSE)</f>
        <v>愛媛</v>
      </c>
      <c r="J120" t="str">
        <f>H127</f>
        <v>-</v>
      </c>
      <c r="K120" s="155" t="str">
        <f>F127</f>
        <v>-</v>
      </c>
      <c r="L120" s="155" t="str">
        <f>E127</f>
        <v>-</v>
      </c>
      <c r="M120" s="120"/>
      <c r="N120" s="120"/>
      <c r="O120" s="155" t="str">
        <f>E126</f>
        <v>-</v>
      </c>
      <c r="P120" s="155" t="str">
        <f>F126</f>
        <v>-</v>
      </c>
      <c r="Q120" s="155" t="str">
        <f>H126</f>
        <v>-</v>
      </c>
      <c r="R120" s="143"/>
      <c r="U120" s="164">
        <v>108</v>
      </c>
      <c r="V120" s="120">
        <v>211</v>
      </c>
      <c r="W120" s="155" t="str">
        <f>VLOOKUP(V120,'マスター (4)'!$B$3:$E$200,3,FALSE)</f>
        <v>佐々木梓沙</v>
      </c>
      <c r="X120" s="155" t="str">
        <f>VLOOKUP(V120,'マスター (4)'!$B$3:$E$200,2,FALSE)</f>
        <v>主将</v>
      </c>
      <c r="Y120" s="155" t="str">
        <f t="shared" si="84"/>
        <v>o</v>
      </c>
      <c r="Z120" s="155" t="str">
        <f>VLOOKUP(V120,'マスター (4)'!$B$3:$E$200,4,FALSE)</f>
        <v>大阪</v>
      </c>
      <c r="AB120" t="str">
        <f>Z127</f>
        <v>大阪</v>
      </c>
      <c r="AC120" s="155" t="str">
        <f>X127</f>
        <v>七将</v>
      </c>
      <c r="AD120" s="155" t="str">
        <f>W127</f>
        <v>中島　衣咲</v>
      </c>
      <c r="AE120" s="120">
        <v>50</v>
      </c>
      <c r="AF120" s="120"/>
      <c r="AG120" s="155" t="s">
        <v>499</v>
      </c>
      <c r="AH120" s="155" t="s">
        <v>499</v>
      </c>
      <c r="AI120" s="155" t="s">
        <v>499</v>
      </c>
      <c r="AJ120" s="146"/>
      <c r="AM120" s="164">
        <v>108</v>
      </c>
      <c r="AN120" s="120">
        <v>36</v>
      </c>
      <c r="AO120" s="155" t="str">
        <f>VLOOKUP(AN120,'マスター (4)'!$B$3:$E$200,3,FALSE)</f>
        <v>近江　雪花</v>
      </c>
      <c r="AP120" s="155" t="str">
        <f>VLOOKUP(AN120,'マスター (4)'!$B$3:$E$200,2,FALSE)</f>
        <v>六将</v>
      </c>
      <c r="AQ120" s="155" t="str">
        <f t="shared" si="50"/>
        <v>o</v>
      </c>
      <c r="AR120" s="155" t="str">
        <f>VLOOKUP(AN120,'マスター (4)'!$B$3:$E$200,4,FALSE)</f>
        <v>宮城</v>
      </c>
      <c r="AT120" t="str">
        <f>AR127</f>
        <v>-</v>
      </c>
      <c r="AU120" s="155" t="str">
        <f>AP127</f>
        <v>-</v>
      </c>
      <c r="AV120" s="155" t="str">
        <f>AO127</f>
        <v>-</v>
      </c>
      <c r="AW120" s="120"/>
      <c r="AX120" s="120"/>
      <c r="AY120" s="155" t="s">
        <v>499</v>
      </c>
      <c r="AZ120" s="155" t="s">
        <v>499</v>
      </c>
      <c r="BA120" s="155" t="s">
        <v>499</v>
      </c>
      <c r="BB120" s="149"/>
      <c r="BD120" s="188" t="e">
        <f>VLOOKUP(BE120,'マスター (4)'!D:E,2,FALSE)</f>
        <v>#N/A</v>
      </c>
      <c r="BE120" s="168" t="str">
        <f t="shared" si="63"/>
        <v/>
      </c>
      <c r="BF120" s="155"/>
      <c r="BG120" s="155" t="str">
        <f t="shared" si="58"/>
        <v>中島　衣咲</v>
      </c>
      <c r="BH120" s="155"/>
      <c r="BI120" s="155" t="str">
        <f t="shared" si="59"/>
        <v/>
      </c>
      <c r="BJ120" s="155"/>
      <c r="BK120">
        <f t="shared" si="53"/>
        <v>6291268</v>
      </c>
      <c r="BM120" s="155" t="str">
        <f t="shared" si="54"/>
        <v/>
      </c>
      <c r="BN120" s="155" t="e">
        <f>VLOOKUP(BM120,'マスター (4)'!D:E,2,FALSE)</f>
        <v>#N/A</v>
      </c>
      <c r="BO120">
        <f>IF(BM120="",0,_xlfn.XLOOKUP(BM120,'マスター (4)'!$D$3:$D$168,'マスター (4)'!$B$3:$B$168,"",0,1))</f>
        <v>0</v>
      </c>
      <c r="BQ120" s="155" t="str">
        <v/>
      </c>
      <c r="BR120" s="155" t="e">
        <v>#N/A</v>
      </c>
      <c r="BS120" s="155">
        <v>0</v>
      </c>
    </row>
    <row r="121" spans="1:71">
      <c r="C121" s="164">
        <v>109</v>
      </c>
      <c r="D121" s="120">
        <v>252</v>
      </c>
      <c r="E121" s="155" t="str">
        <f>VLOOKUP(D121,'マスター (4)'!$B$3:$E$200,3,FALSE)</f>
        <v>末次日菜子</v>
      </c>
      <c r="F121" s="155" t="str">
        <f>VLOOKUP(D121,'マスター (4)'!$B$3:$E$200,2,FALSE)</f>
        <v>副将</v>
      </c>
      <c r="G121" s="155" t="str">
        <f t="shared" si="51"/>
        <v>o</v>
      </c>
      <c r="H121" s="155" t="str">
        <f>VLOOKUP(D121,'マスター (4)'!$B$3:$E$200,4,FALSE)</f>
        <v>福岡</v>
      </c>
      <c r="R121" s="143"/>
      <c r="U121" s="164">
        <v>109</v>
      </c>
      <c r="V121" s="120">
        <v>94</v>
      </c>
      <c r="W121" s="155" t="str">
        <f>VLOOKUP(V121,'マスター (4)'!$B$3:$E$200,3,FALSE)</f>
        <v>飯嶋　依那</v>
      </c>
      <c r="X121" s="155" t="str">
        <f>VLOOKUP(V121,'マスター (4)'!$B$3:$E$200,2,FALSE)</f>
        <v>四将</v>
      </c>
      <c r="Y121" s="155" t="str">
        <f t="shared" si="84"/>
        <v>o</v>
      </c>
      <c r="Z121" s="155" t="str">
        <f>VLOOKUP(V121,'マスター (4)'!$B$3:$E$200,4,FALSE)</f>
        <v>東京</v>
      </c>
      <c r="AJ121" s="146"/>
      <c r="AM121" s="164">
        <v>109</v>
      </c>
      <c r="AN121" s="120">
        <v>223</v>
      </c>
      <c r="AO121" s="155" t="str">
        <f>VLOOKUP(AN121,'マスター (4)'!$B$3:$E$200,3,FALSE)</f>
        <v>片山　美沙</v>
      </c>
      <c r="AP121" s="155" t="str">
        <f>VLOOKUP(AN121,'マスター (4)'!$B$3:$E$200,2,FALSE)</f>
        <v>三将</v>
      </c>
      <c r="AQ121" s="155" t="str">
        <f t="shared" si="50"/>
        <v>o</v>
      </c>
      <c r="AR121" s="155" t="str">
        <f>VLOOKUP(AN121,'マスター (4)'!$B$3:$E$200,4,FALSE)</f>
        <v>奈良</v>
      </c>
      <c r="BB121" s="149"/>
      <c r="BE121" s="102" t="str">
        <f t="shared" si="63"/>
        <v/>
      </c>
      <c r="BG121" t="str">
        <f t="shared" si="58"/>
        <v/>
      </c>
      <c r="BI121" t="str">
        <f t="shared" si="59"/>
        <v/>
      </c>
    </row>
    <row r="122" spans="1:71">
      <c r="C122" s="164">
        <v>110</v>
      </c>
      <c r="D122" s="120">
        <v>244</v>
      </c>
      <c r="E122" s="155" t="str">
        <f>VLOOKUP(D122,'マスター (4)'!$B$3:$E$200,3,FALSE)</f>
        <v>福岡　諒大</v>
      </c>
      <c r="F122" s="155" t="str">
        <f>VLOOKUP(D122,'マスター (4)'!$B$3:$E$200,2,FALSE)</f>
        <v>四将</v>
      </c>
      <c r="G122" s="155" t="str">
        <f t="shared" si="51"/>
        <v>o</v>
      </c>
      <c r="H122" s="155" t="str">
        <f>VLOOKUP(D122,'マスター (4)'!$B$3:$E$200,4,FALSE)</f>
        <v>愛媛</v>
      </c>
      <c r="R122" s="143"/>
      <c r="U122" s="164">
        <v>110</v>
      </c>
      <c r="V122" s="120">
        <v>121</v>
      </c>
      <c r="W122" s="155" t="str">
        <f>VLOOKUP(V122,'マスター (4)'!$B$3:$E$200,3,FALSE)</f>
        <v>塩原　愛椛</v>
      </c>
      <c r="X122" s="155" t="str">
        <f>VLOOKUP(V122,'マスター (4)'!$B$3:$E$200,2,FALSE)</f>
        <v>主将</v>
      </c>
      <c r="Y122" s="155" t="str">
        <f t="shared" si="84"/>
        <v>o</v>
      </c>
      <c r="Z122" s="155" t="str">
        <f>VLOOKUP(V122,'マスター (4)'!$B$3:$E$200,4,FALSE)</f>
        <v>新潟</v>
      </c>
      <c r="AJ122" s="146"/>
      <c r="AM122" s="164">
        <v>110</v>
      </c>
      <c r="AN122" s="120">
        <v>33</v>
      </c>
      <c r="AO122" s="155" t="str">
        <f>VLOOKUP(AN122,'マスター (4)'!$B$3:$E$200,3,FALSE)</f>
        <v>阿部　　光</v>
      </c>
      <c r="AP122" s="155" t="str">
        <f>VLOOKUP(AN122,'マスター (4)'!$B$3:$E$200,2,FALSE)</f>
        <v>三将</v>
      </c>
      <c r="AQ122" s="155" t="str">
        <f t="shared" si="50"/>
        <v>o</v>
      </c>
      <c r="AR122" s="155" t="str">
        <f>VLOOKUP(AN122,'マスター (4)'!$B$3:$E$200,4,FALSE)</f>
        <v>宮城</v>
      </c>
      <c r="BB122" s="149"/>
      <c r="BE122" s="102" t="str">
        <f t="shared" si="63"/>
        <v/>
      </c>
      <c r="BG122" t="str">
        <f t="shared" si="58"/>
        <v/>
      </c>
      <c r="BI122" t="str">
        <f t="shared" si="59"/>
        <v/>
      </c>
      <c r="BM122">
        <v>32</v>
      </c>
    </row>
    <row r="123" spans="1:71">
      <c r="C123" s="164">
        <v>111</v>
      </c>
      <c r="D123" s="120">
        <v>254</v>
      </c>
      <c r="E123" s="155" t="str">
        <f>VLOOKUP(D123,'マスター (4)'!$B$3:$E$200,3,FALSE)</f>
        <v>廣津　　碧</v>
      </c>
      <c r="F123" s="155" t="str">
        <f>VLOOKUP(D123,'マスター (4)'!$B$3:$E$200,2,FALSE)</f>
        <v>四将</v>
      </c>
      <c r="G123" s="155" t="str">
        <f t="shared" si="51"/>
        <v>o</v>
      </c>
      <c r="H123" s="155" t="str">
        <f>VLOOKUP(D123,'マスター (4)'!$B$3:$E$200,4,FALSE)</f>
        <v>福岡</v>
      </c>
      <c r="J123" t="s">
        <v>505</v>
      </c>
      <c r="K123" t="s">
        <v>378</v>
      </c>
      <c r="L123" t="str">
        <f>VLOOKUP(K123,'マスター (4)'!$K:$M,3,FALSE)</f>
        <v>石川</v>
      </c>
      <c r="R123" s="143"/>
      <c r="U123" s="164">
        <v>111</v>
      </c>
      <c r="V123" s="120">
        <v>92</v>
      </c>
      <c r="W123" s="155" t="str">
        <f>VLOOKUP(V123,'マスター (4)'!$B$3:$E$200,3,FALSE)</f>
        <v>髙橋　芽生</v>
      </c>
      <c r="X123" s="155" t="str">
        <f>VLOOKUP(V123,'マスター (4)'!$B$3:$E$200,2,FALSE)</f>
        <v>副将</v>
      </c>
      <c r="Y123" s="155" t="str">
        <f t="shared" si="84"/>
        <v>o</v>
      </c>
      <c r="Z123" s="155" t="str">
        <f>VLOOKUP(V123,'マスター (4)'!$B$3:$E$200,4,FALSE)</f>
        <v>東京</v>
      </c>
      <c r="AB123" t="s">
        <v>505</v>
      </c>
      <c r="AC123" t="str">
        <f>'マスター (4)'!K21</f>
        <v>E2</v>
      </c>
      <c r="AD123" t="str">
        <f>VLOOKUP(AC123,'マスター (4)'!$K:$M,3,FALSE)</f>
        <v>新潟</v>
      </c>
      <c r="AJ123" s="146"/>
      <c r="AM123" s="164">
        <v>111</v>
      </c>
      <c r="AN123" s="120">
        <v>227</v>
      </c>
      <c r="AO123" s="155" t="str">
        <f>VLOOKUP(AN123,'マスター (4)'!$B$3:$E$200,3,FALSE)</f>
        <v>西見　夢菜</v>
      </c>
      <c r="AP123" s="155" t="str">
        <f>VLOOKUP(AN123,'マスター (4)'!$B$3:$E$200,2,FALSE)</f>
        <v>七将</v>
      </c>
      <c r="AQ123" s="155" t="str">
        <f t="shared" si="50"/>
        <v>o</v>
      </c>
      <c r="AR123" s="155" t="str">
        <f>VLOOKUP(AN123,'マスター (4)'!$B$3:$E$200,4,FALSE)</f>
        <v>奈良</v>
      </c>
      <c r="AT123" t="s">
        <v>505</v>
      </c>
      <c r="AU123" t="s">
        <v>373</v>
      </c>
      <c r="AV123" t="str">
        <f>VLOOKUP(AU123,'マスター (4)'!$K:$M,3,FALSE)</f>
        <v>埼玉</v>
      </c>
      <c r="BB123" s="149"/>
      <c r="BE123" s="102" t="str">
        <f t="shared" si="63"/>
        <v/>
      </c>
      <c r="BG123" t="str">
        <f t="shared" si="58"/>
        <v/>
      </c>
      <c r="BI123" t="str">
        <f t="shared" si="59"/>
        <v/>
      </c>
      <c r="BM123" s="194">
        <f>COUNTIF(BK2:BK120,3)</f>
        <v>22</v>
      </c>
      <c r="BN123" s="143" t="s">
        <v>683</v>
      </c>
    </row>
    <row r="124" spans="1:71">
      <c r="C124" s="164">
        <v>112</v>
      </c>
      <c r="D124" s="120">
        <v>0</v>
      </c>
      <c r="E124" s="155" t="str">
        <f>VLOOKUP(D124,'マスター (4)'!$B$3:$E$200,3,FALSE)</f>
        <v>-</v>
      </c>
      <c r="F124" s="155" t="str">
        <f>VLOOKUP(D124,'マスター (4)'!$B$3:$E$200,2,FALSE)</f>
        <v>-</v>
      </c>
      <c r="G124" s="155" t="str">
        <f t="shared" si="51"/>
        <v>重複</v>
      </c>
      <c r="H124" s="155" t="str">
        <f>VLOOKUP(D124,'マスター (4)'!$B$3:$E$200,4,FALSE)</f>
        <v>-</v>
      </c>
      <c r="K124" t="s">
        <v>387</v>
      </c>
      <c r="L124" t="str">
        <f>VLOOKUP(K124,'マスター (4)'!$K:$M,3,FALSE)</f>
        <v>愛媛</v>
      </c>
      <c r="R124" s="143"/>
      <c r="U124" s="164">
        <v>112</v>
      </c>
      <c r="V124" s="120">
        <v>214</v>
      </c>
      <c r="W124" s="155" t="str">
        <f>VLOOKUP(V124,'マスター (4)'!$B$3:$E$200,3,FALSE)</f>
        <v>稲継日菜乃</v>
      </c>
      <c r="X124" s="155" t="str">
        <f>VLOOKUP(V124,'マスター (4)'!$B$3:$E$200,2,FALSE)</f>
        <v>四将</v>
      </c>
      <c r="Y124" s="155" t="str">
        <f t="shared" si="84"/>
        <v>o</v>
      </c>
      <c r="Z124" s="155" t="str">
        <f>VLOOKUP(V124,'マスター (4)'!$B$3:$E$200,4,FALSE)</f>
        <v>大阪</v>
      </c>
      <c r="AC124" t="s">
        <v>384</v>
      </c>
      <c r="AD124" t="str">
        <f>VLOOKUP(AC124,'マスター (4)'!$K:$M,3,FALSE)</f>
        <v>大阪</v>
      </c>
      <c r="AJ124" s="146"/>
      <c r="AM124" s="164">
        <v>112</v>
      </c>
      <c r="AN124" s="120">
        <v>32</v>
      </c>
      <c r="AO124" s="155" t="str">
        <f>VLOOKUP(AN124,'マスター (4)'!$B$3:$E$200,3,FALSE)</f>
        <v>小野　　遥</v>
      </c>
      <c r="AP124" s="155" t="str">
        <f>VLOOKUP(AN124,'マスター (4)'!$B$3:$E$200,2,FALSE)</f>
        <v>副将</v>
      </c>
      <c r="AQ124" s="155" t="str">
        <f t="shared" si="50"/>
        <v>o</v>
      </c>
      <c r="AR124" s="155" t="str">
        <f>VLOOKUP(AN124,'マスター (4)'!$B$3:$E$200,4,FALSE)</f>
        <v>宮城</v>
      </c>
      <c r="AU124" t="s">
        <v>381</v>
      </c>
      <c r="AV124" t="str">
        <f>VLOOKUP(AU124,'マスター (4)'!$K:$M,3,FALSE)</f>
        <v>奈良</v>
      </c>
      <c r="BB124" s="149"/>
      <c r="BE124" s="102" t="str">
        <f t="shared" si="63"/>
        <v/>
      </c>
      <c r="BG124" t="str">
        <f t="shared" si="58"/>
        <v/>
      </c>
      <c r="BI124" t="str">
        <f t="shared" si="59"/>
        <v/>
      </c>
      <c r="BM124" t="s">
        <v>684</v>
      </c>
      <c r="BN124">
        <v>26</v>
      </c>
    </row>
    <row r="125" spans="1:71">
      <c r="C125" s="164">
        <v>113</v>
      </c>
      <c r="D125" s="120"/>
      <c r="E125" s="155" t="str">
        <f>VLOOKUP(D125,'マスター (4)'!$B$3:$E$200,3,FALSE)</f>
        <v>-</v>
      </c>
      <c r="F125" s="155" t="str">
        <f>VLOOKUP(D125,'マスター (4)'!$B$3:$E$200,2,FALSE)</f>
        <v>-</v>
      </c>
      <c r="G125" s="155" t="str">
        <f t="shared" si="51"/>
        <v>重複</v>
      </c>
      <c r="H125" s="155" t="str">
        <f>VLOOKUP(D125,'マスター (4)'!$B$3:$E$200,4,FALSE)</f>
        <v>-</v>
      </c>
      <c r="K125" t="s">
        <v>394</v>
      </c>
      <c r="L125" t="str">
        <f>VLOOKUP(K125,'マスター (4)'!$K:$M,3,FALSE)</f>
        <v>福岡</v>
      </c>
      <c r="R125" s="143"/>
      <c r="U125" s="164">
        <v>113</v>
      </c>
      <c r="V125" s="120">
        <v>91</v>
      </c>
      <c r="W125" s="155" t="str">
        <f>VLOOKUP(V125,'マスター (4)'!$B$3:$E$200,3,FALSE)</f>
        <v>関口　果穂</v>
      </c>
      <c r="X125" s="155" t="str">
        <f>VLOOKUP(V125,'マスター (4)'!$B$3:$E$200,2,FALSE)</f>
        <v>主将</v>
      </c>
      <c r="Y125" s="155" t="str">
        <f t="shared" si="84"/>
        <v>o</v>
      </c>
      <c r="Z125" s="155" t="str">
        <f>VLOOKUP(V125,'マスター (4)'!$B$3:$E$200,4,FALSE)</f>
        <v>東京</v>
      </c>
      <c r="AC125" t="s">
        <v>393</v>
      </c>
      <c r="AD125" t="str">
        <f>VLOOKUP(AC125,'マスター (4)'!$K:$M,3,FALSE)</f>
        <v>東京</v>
      </c>
      <c r="AJ125" s="146"/>
      <c r="AM125" s="164">
        <v>113</v>
      </c>
      <c r="AN125" s="120"/>
      <c r="AO125" s="155" t="str">
        <f>VLOOKUP(AN125,'マスター (4)'!$B$3:$E$200,3,FALSE)</f>
        <v>-</v>
      </c>
      <c r="AP125" s="155" t="str">
        <f>VLOOKUP(AN125,'マスター (4)'!$B$3:$E$200,2,FALSE)</f>
        <v>-</v>
      </c>
      <c r="AQ125" s="155" t="str">
        <f t="shared" si="50"/>
        <v>o</v>
      </c>
      <c r="AR125" s="155" t="str">
        <f>VLOOKUP(AN125,'マスター (4)'!$B$3:$E$200,4,FALSE)</f>
        <v>-</v>
      </c>
      <c r="AU125" t="s">
        <v>390</v>
      </c>
      <c r="AV125" t="str">
        <f>VLOOKUP(AU125,'マスター (4)'!$K:$M,3,FALSE)</f>
        <v>宮城</v>
      </c>
      <c r="BB125" s="149"/>
      <c r="BE125" s="102" t="str">
        <f t="shared" si="63"/>
        <v/>
      </c>
      <c r="BG125" t="str">
        <f t="shared" si="58"/>
        <v/>
      </c>
      <c r="BI125" t="str">
        <f t="shared" si="59"/>
        <v/>
      </c>
      <c r="BM125" t="s">
        <v>685</v>
      </c>
      <c r="BN125">
        <v>2</v>
      </c>
    </row>
    <row r="126" spans="1:71">
      <c r="C126" s="164">
        <v>114</v>
      </c>
      <c r="D126" s="120"/>
      <c r="E126" s="155" t="str">
        <f>VLOOKUP(D126,'マスター (4)'!$B$3:$E$200,3,FALSE)</f>
        <v>-</v>
      </c>
      <c r="F126" s="155" t="str">
        <f>VLOOKUP(D126,'マスター (4)'!$B$3:$E$200,2,FALSE)</f>
        <v>-</v>
      </c>
      <c r="G126" s="155" t="str">
        <f t="shared" si="51"/>
        <v>重複</v>
      </c>
      <c r="H126" s="155" t="str">
        <f>VLOOKUP(D126,'マスター (4)'!$B$3:$E$200,4,FALSE)</f>
        <v>-</v>
      </c>
      <c r="R126" s="143"/>
      <c r="U126" s="164">
        <v>114</v>
      </c>
      <c r="V126" s="120">
        <v>123</v>
      </c>
      <c r="W126" s="155" t="str">
        <f>VLOOKUP(V126,'マスター (4)'!$B$3:$E$200,3,FALSE)</f>
        <v>杉本　菜々</v>
      </c>
      <c r="X126" s="155" t="str">
        <f>VLOOKUP(V126,'マスター (4)'!$B$3:$E$200,2,FALSE)</f>
        <v>三将</v>
      </c>
      <c r="Y126" s="155" t="str">
        <f t="shared" si="84"/>
        <v>o</v>
      </c>
      <c r="Z126" s="155" t="str">
        <f>VLOOKUP(V126,'マスター (4)'!$B$3:$E$200,4,FALSE)</f>
        <v>新潟</v>
      </c>
      <c r="AJ126" s="146"/>
      <c r="AM126" s="164">
        <v>114</v>
      </c>
      <c r="AN126" s="120"/>
      <c r="AO126" s="155" t="str">
        <f>VLOOKUP(AN126,'マスター (4)'!$B$3:$E$200,3,FALSE)</f>
        <v>-</v>
      </c>
      <c r="AP126" s="155" t="str">
        <f>VLOOKUP(AN126,'マスター (4)'!$B$3:$E$200,2,FALSE)</f>
        <v>-</v>
      </c>
      <c r="AQ126" s="155" t="str">
        <f t="shared" si="50"/>
        <v>o</v>
      </c>
      <c r="AR126" s="155" t="str">
        <f>VLOOKUP(AN126,'マスター (4)'!$B$3:$E$200,4,FALSE)</f>
        <v>-</v>
      </c>
      <c r="BB126" s="149"/>
      <c r="BE126" s="102" t="str">
        <f t="shared" si="63"/>
        <v/>
      </c>
      <c r="BG126" t="str">
        <f t="shared" si="58"/>
        <v/>
      </c>
      <c r="BI126" t="str">
        <f t="shared" si="59"/>
        <v/>
      </c>
    </row>
    <row r="127" spans="1:71">
      <c r="C127" s="164">
        <v>115</v>
      </c>
      <c r="D127" s="120"/>
      <c r="E127" s="155" t="str">
        <f>VLOOKUP(D127,'マスター (4)'!$B$3:$E$200,3,FALSE)</f>
        <v>-</v>
      </c>
      <c r="F127" s="155" t="str">
        <f>VLOOKUP(D127,'マスター (4)'!$B$3:$E$200,2,FALSE)</f>
        <v>-</v>
      </c>
      <c r="G127" s="155" t="str">
        <f t="shared" si="51"/>
        <v>重複</v>
      </c>
      <c r="H127" s="155" t="str">
        <f>VLOOKUP(D127,'マスター (4)'!$B$3:$E$200,4,FALSE)</f>
        <v>-</v>
      </c>
      <c r="R127" s="143"/>
      <c r="U127" s="164">
        <v>115</v>
      </c>
      <c r="V127" s="120">
        <v>217</v>
      </c>
      <c r="W127" s="155" t="str">
        <f>VLOOKUP(V127,'マスター (4)'!$B$3:$E$200,3,FALSE)</f>
        <v>中島　衣咲</v>
      </c>
      <c r="X127" s="155" t="str">
        <f>VLOOKUP(V127,'マスター (4)'!$B$3:$E$200,2,FALSE)</f>
        <v>七将</v>
      </c>
      <c r="Y127" s="155" t="str">
        <f t="shared" si="84"/>
        <v>o</v>
      </c>
      <c r="Z127" s="155" t="str">
        <f>VLOOKUP(V127,'マスター (4)'!$B$3:$E$200,4,FALSE)</f>
        <v>大阪</v>
      </c>
      <c r="AJ127" s="146"/>
      <c r="AM127" s="164">
        <v>115</v>
      </c>
      <c r="AN127" s="120"/>
      <c r="AO127" s="155" t="str">
        <f>VLOOKUP(AN127,'マスター (4)'!$B$3:$E$200,3,FALSE)</f>
        <v>-</v>
      </c>
      <c r="AP127" s="155" t="str">
        <f>VLOOKUP(AN127,'マスター (4)'!$B$3:$E$200,2,FALSE)</f>
        <v>-</v>
      </c>
      <c r="AQ127" s="155" t="str">
        <f t="shared" si="50"/>
        <v>o</v>
      </c>
      <c r="AR127" s="155" t="str">
        <f>VLOOKUP(AN127,'マスター (4)'!$B$3:$E$200,4,FALSE)</f>
        <v>-</v>
      </c>
      <c r="BB127" s="149"/>
      <c r="BE127" s="102" t="str">
        <f t="shared" si="63"/>
        <v/>
      </c>
      <c r="BG127" t="str">
        <f t="shared" si="58"/>
        <v/>
      </c>
      <c r="BI127" t="str">
        <f t="shared" si="59"/>
        <v/>
      </c>
    </row>
    <row r="128" spans="1:71">
      <c r="R128" s="143"/>
      <c r="AJ128" s="146"/>
      <c r="BB128" s="149"/>
      <c r="BE128" s="102" t="str">
        <f t="shared" si="63"/>
        <v/>
      </c>
      <c r="BG128" t="str">
        <f t="shared" si="58"/>
        <v/>
      </c>
      <c r="BI128" t="str">
        <f t="shared" si="59"/>
        <v/>
      </c>
    </row>
    <row r="129" spans="18:61">
      <c r="R129" s="143"/>
      <c r="AJ129" s="146"/>
      <c r="BB129" s="149"/>
      <c r="BE129" s="102" t="str">
        <f t="shared" si="63"/>
        <v/>
      </c>
      <c r="BG129" t="str">
        <f t="shared" si="58"/>
        <v/>
      </c>
      <c r="BI129" t="str">
        <f t="shared" si="59"/>
        <v/>
      </c>
    </row>
    <row r="130" spans="18:61">
      <c r="R130" s="143"/>
      <c r="AJ130" s="146"/>
      <c r="BB130" s="149"/>
      <c r="BE130" s="102" t="str">
        <f t="shared" si="63"/>
        <v/>
      </c>
      <c r="BG130" t="str">
        <f t="shared" si="58"/>
        <v/>
      </c>
      <c r="BI130" t="str">
        <f t="shared" si="59"/>
        <v/>
      </c>
    </row>
    <row r="131" spans="18:61">
      <c r="R131" s="143"/>
      <c r="AJ131" s="146"/>
      <c r="BB131" s="149"/>
      <c r="BE131" s="102" t="str">
        <f t="shared" si="63"/>
        <v/>
      </c>
      <c r="BG131" t="str">
        <f t="shared" si="58"/>
        <v/>
      </c>
      <c r="BI131" t="str">
        <f t="shared" si="59"/>
        <v/>
      </c>
    </row>
    <row r="132" spans="18:61">
      <c r="R132" s="143"/>
      <c r="AJ132" s="146"/>
      <c r="BB132" s="149"/>
      <c r="BE132" s="102" t="str">
        <f t="shared" si="63"/>
        <v/>
      </c>
      <c r="BG132" t="str">
        <f t="shared" si="58"/>
        <v/>
      </c>
      <c r="BI132" t="str">
        <f t="shared" si="59"/>
        <v/>
      </c>
    </row>
  </sheetData>
  <mergeCells count="198">
    <mergeCell ref="AL107:AL111"/>
    <mergeCell ref="AM107:AM111"/>
    <mergeCell ref="AK102:AK106"/>
    <mergeCell ref="AL102:AL106"/>
    <mergeCell ref="AM102:AM106"/>
    <mergeCell ref="A107:A111"/>
    <mergeCell ref="B107:B111"/>
    <mergeCell ref="C107:C111"/>
    <mergeCell ref="S107:S111"/>
    <mergeCell ref="T107:T111"/>
    <mergeCell ref="U107:U111"/>
    <mergeCell ref="AK107:AK111"/>
    <mergeCell ref="A102:A106"/>
    <mergeCell ref="B102:B106"/>
    <mergeCell ref="C102:C106"/>
    <mergeCell ref="S102:S106"/>
    <mergeCell ref="T102:T106"/>
    <mergeCell ref="U102:U106"/>
    <mergeCell ref="A97:A101"/>
    <mergeCell ref="B97:B101"/>
    <mergeCell ref="C97:C101"/>
    <mergeCell ref="S97:S101"/>
    <mergeCell ref="T97:T101"/>
    <mergeCell ref="U97:U101"/>
    <mergeCell ref="AK97:AK101"/>
    <mergeCell ref="AL97:AL101"/>
    <mergeCell ref="AM97:AM101"/>
    <mergeCell ref="A92:A96"/>
    <mergeCell ref="B92:B96"/>
    <mergeCell ref="C92:C96"/>
    <mergeCell ref="S92:S96"/>
    <mergeCell ref="T92:T96"/>
    <mergeCell ref="U92:U96"/>
    <mergeCell ref="AK92:AK96"/>
    <mergeCell ref="AL92:AL96"/>
    <mergeCell ref="AM92:AM96"/>
    <mergeCell ref="AK82:AK86"/>
    <mergeCell ref="AL82:AL86"/>
    <mergeCell ref="AM82:AM86"/>
    <mergeCell ref="A87:A91"/>
    <mergeCell ref="B87:B91"/>
    <mergeCell ref="C87:C91"/>
    <mergeCell ref="S87:S91"/>
    <mergeCell ref="T87:T91"/>
    <mergeCell ref="U87:U91"/>
    <mergeCell ref="AK87:AK91"/>
    <mergeCell ref="A82:A86"/>
    <mergeCell ref="B82:B86"/>
    <mergeCell ref="C82:C86"/>
    <mergeCell ref="S82:S86"/>
    <mergeCell ref="T82:T86"/>
    <mergeCell ref="U82:U86"/>
    <mergeCell ref="AL87:AL91"/>
    <mergeCell ref="AM87:AM91"/>
    <mergeCell ref="A77:A81"/>
    <mergeCell ref="B77:B81"/>
    <mergeCell ref="C77:C81"/>
    <mergeCell ref="S77:S81"/>
    <mergeCell ref="T77:T81"/>
    <mergeCell ref="U77:U81"/>
    <mergeCell ref="AK77:AK81"/>
    <mergeCell ref="AL77:AL81"/>
    <mergeCell ref="AM77:AM81"/>
    <mergeCell ref="A72:A76"/>
    <mergeCell ref="B72:B76"/>
    <mergeCell ref="C72:C76"/>
    <mergeCell ref="S72:S76"/>
    <mergeCell ref="T72:T76"/>
    <mergeCell ref="U72:U76"/>
    <mergeCell ref="AK72:AK76"/>
    <mergeCell ref="AL72:AL76"/>
    <mergeCell ref="AM72:AM76"/>
    <mergeCell ref="AK62:AK66"/>
    <mergeCell ref="AL62:AL66"/>
    <mergeCell ref="AM62:AM66"/>
    <mergeCell ref="A67:A71"/>
    <mergeCell ref="B67:B71"/>
    <mergeCell ref="C67:C71"/>
    <mergeCell ref="S67:S71"/>
    <mergeCell ref="T67:T71"/>
    <mergeCell ref="U67:U71"/>
    <mergeCell ref="AK67:AK71"/>
    <mergeCell ref="A62:A66"/>
    <mergeCell ref="B62:B66"/>
    <mergeCell ref="C62:C66"/>
    <mergeCell ref="S62:S66"/>
    <mergeCell ref="T62:T66"/>
    <mergeCell ref="U62:U66"/>
    <mergeCell ref="AL67:AL71"/>
    <mergeCell ref="AM67:AM71"/>
    <mergeCell ref="A57:A61"/>
    <mergeCell ref="B57:B61"/>
    <mergeCell ref="C57:C61"/>
    <mergeCell ref="S57:S61"/>
    <mergeCell ref="T57:T61"/>
    <mergeCell ref="U57:U61"/>
    <mergeCell ref="AK57:AK61"/>
    <mergeCell ref="AL57:AL61"/>
    <mergeCell ref="AM57:AM61"/>
    <mergeCell ref="A52:A56"/>
    <mergeCell ref="B52:B56"/>
    <mergeCell ref="C52:C56"/>
    <mergeCell ref="S52:S56"/>
    <mergeCell ref="T52:T56"/>
    <mergeCell ref="U52:U56"/>
    <mergeCell ref="AK52:AK56"/>
    <mergeCell ref="AL52:AL56"/>
    <mergeCell ref="AM52:AM56"/>
    <mergeCell ref="AK42:AK46"/>
    <mergeCell ref="AL42:AL46"/>
    <mergeCell ref="AM42:AM46"/>
    <mergeCell ref="A47:A51"/>
    <mergeCell ref="B47:B51"/>
    <mergeCell ref="C47:C51"/>
    <mergeCell ref="S47:S51"/>
    <mergeCell ref="T47:T51"/>
    <mergeCell ref="U47:U51"/>
    <mergeCell ref="AK47:AK51"/>
    <mergeCell ref="A42:A46"/>
    <mergeCell ref="B42:B46"/>
    <mergeCell ref="C42:C46"/>
    <mergeCell ref="S42:S46"/>
    <mergeCell ref="T42:T46"/>
    <mergeCell ref="U42:U46"/>
    <mergeCell ref="AL47:AL51"/>
    <mergeCell ref="AM47:AM51"/>
    <mergeCell ref="A37:A41"/>
    <mergeCell ref="B37:B41"/>
    <mergeCell ref="C37:C41"/>
    <mergeCell ref="S37:S41"/>
    <mergeCell ref="T37:T41"/>
    <mergeCell ref="U37:U41"/>
    <mergeCell ref="AK37:AK41"/>
    <mergeCell ref="AL37:AL41"/>
    <mergeCell ref="AM37:AM41"/>
    <mergeCell ref="A32:A36"/>
    <mergeCell ref="B32:B36"/>
    <mergeCell ref="C32:C36"/>
    <mergeCell ref="S32:S36"/>
    <mergeCell ref="T32:T36"/>
    <mergeCell ref="U32:U36"/>
    <mergeCell ref="AK32:AK36"/>
    <mergeCell ref="AL32:AL36"/>
    <mergeCell ref="AM32:AM36"/>
    <mergeCell ref="AK22:AK26"/>
    <mergeCell ref="AL22:AL26"/>
    <mergeCell ref="AM22:AM26"/>
    <mergeCell ref="A27:A31"/>
    <mergeCell ref="B27:B31"/>
    <mergeCell ref="C27:C31"/>
    <mergeCell ref="S27:S31"/>
    <mergeCell ref="T27:T31"/>
    <mergeCell ref="U27:U31"/>
    <mergeCell ref="AK27:AK31"/>
    <mergeCell ref="A22:A26"/>
    <mergeCell ref="B22:B26"/>
    <mergeCell ref="C22:C26"/>
    <mergeCell ref="S22:S26"/>
    <mergeCell ref="T22:T26"/>
    <mergeCell ref="U22:U26"/>
    <mergeCell ref="AL27:AL31"/>
    <mergeCell ref="AM27:AM31"/>
    <mergeCell ref="A17:A21"/>
    <mergeCell ref="B17:B21"/>
    <mergeCell ref="C17:C21"/>
    <mergeCell ref="S17:S21"/>
    <mergeCell ref="T17:T21"/>
    <mergeCell ref="U17:U21"/>
    <mergeCell ref="AK17:AK21"/>
    <mergeCell ref="AL17:AL21"/>
    <mergeCell ref="AM17:AM21"/>
    <mergeCell ref="A12:A16"/>
    <mergeCell ref="B12:B16"/>
    <mergeCell ref="C12:C16"/>
    <mergeCell ref="S12:S16"/>
    <mergeCell ref="T12:T16"/>
    <mergeCell ref="U12:U16"/>
    <mergeCell ref="AK12:AK16"/>
    <mergeCell ref="AL12:AL16"/>
    <mergeCell ref="AM12:AM16"/>
    <mergeCell ref="AK2:AK6"/>
    <mergeCell ref="AL2:AL6"/>
    <mergeCell ref="AM2:AM6"/>
    <mergeCell ref="A7:A11"/>
    <mergeCell ref="B7:B11"/>
    <mergeCell ref="C7:C11"/>
    <mergeCell ref="S7:S11"/>
    <mergeCell ref="T7:T11"/>
    <mergeCell ref="U7:U11"/>
    <mergeCell ref="AK7:AK11"/>
    <mergeCell ref="A2:A6"/>
    <mergeCell ref="B2:B6"/>
    <mergeCell ref="C2:C6"/>
    <mergeCell ref="S2:S6"/>
    <mergeCell ref="T2:T6"/>
    <mergeCell ref="U2:U6"/>
    <mergeCell ref="AL7:AL11"/>
    <mergeCell ref="AM7:AM11"/>
  </mergeCells>
  <phoneticPr fontId="1"/>
  <conditionalFormatting sqref="BE1:BK1048576">
    <cfRule type="expression" dxfId="3" priority="3">
      <formula>$BK1=3</formula>
    </cfRule>
    <cfRule type="expression" dxfId="2" priority="4">
      <formula>$BK1=2</formula>
    </cfRule>
  </conditionalFormatting>
  <conditionalFormatting sqref="BM122:BM123">
    <cfRule type="expression" dxfId="1" priority="1">
      <formula>$BK122=3</formula>
    </cfRule>
    <cfRule type="expression" dxfId="0" priority="2">
      <formula>$BK122=2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41B0-A704-4602-BBD4-9A70CF0A33BF}">
  <sheetPr codeName="Sheet7"/>
  <dimension ref="A1:W22"/>
  <sheetViews>
    <sheetView zoomScale="69" zoomScaleNormal="69" workbookViewId="0">
      <selection activeCell="X1" sqref="X1"/>
    </sheetView>
  </sheetViews>
  <sheetFormatPr baseColWidth="10" defaultColWidth="8.83203125" defaultRowHeight="18"/>
  <cols>
    <col min="1" max="1" width="7.5" customWidth="1"/>
    <col min="3" max="3" width="16.1640625" customWidth="1"/>
    <col min="4" max="5" width="6" customWidth="1"/>
    <col min="6" max="6" width="16.5" customWidth="1"/>
    <col min="7" max="8" width="6.83203125" customWidth="1"/>
    <col min="9" max="9" width="14.1640625" customWidth="1"/>
    <col min="10" max="11" width="7.1640625" customWidth="1"/>
  </cols>
  <sheetData>
    <row r="1" spans="1:23" ht="19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/>
      <c r="B2" s="3" t="s">
        <v>0</v>
      </c>
      <c r="C2" s="440" t="s">
        <v>1</v>
      </c>
      <c r="D2" s="441"/>
      <c r="E2" s="441"/>
      <c r="F2" s="438" t="s">
        <v>2</v>
      </c>
      <c r="G2" s="438"/>
      <c r="H2" s="438"/>
      <c r="I2" s="438" t="s">
        <v>3</v>
      </c>
      <c r="J2" s="438"/>
      <c r="K2" s="438"/>
      <c r="L2" s="438" t="s">
        <v>4</v>
      </c>
      <c r="M2" s="438"/>
      <c r="N2" s="438"/>
      <c r="O2" s="438" t="s">
        <v>5</v>
      </c>
      <c r="P2" s="438"/>
      <c r="Q2" s="438"/>
      <c r="R2" s="442" t="s">
        <v>6</v>
      </c>
      <c r="S2" s="443"/>
      <c r="T2" s="440"/>
      <c r="U2" s="438" t="s">
        <v>7</v>
      </c>
      <c r="V2" s="438"/>
      <c r="W2" s="439"/>
    </row>
    <row r="3" spans="1:23">
      <c r="A3" s="4">
        <v>1</v>
      </c>
      <c r="B3" s="5" t="s">
        <v>8</v>
      </c>
      <c r="C3" s="7" t="s">
        <v>9</v>
      </c>
      <c r="D3" s="8">
        <v>3</v>
      </c>
      <c r="E3" s="9" t="s">
        <v>10</v>
      </c>
      <c r="F3" s="6" t="s">
        <v>11</v>
      </c>
      <c r="G3" s="8">
        <v>2</v>
      </c>
      <c r="H3" s="9" t="s">
        <v>12</v>
      </c>
      <c r="I3" s="6" t="s">
        <v>13</v>
      </c>
      <c r="J3" s="8">
        <v>2</v>
      </c>
      <c r="K3" s="9" t="s">
        <v>10</v>
      </c>
      <c r="L3" s="6" t="s">
        <v>14</v>
      </c>
      <c r="M3" s="8">
        <v>3</v>
      </c>
      <c r="N3" s="9" t="s">
        <v>10</v>
      </c>
      <c r="O3" s="6" t="s">
        <v>15</v>
      </c>
      <c r="P3" s="8">
        <v>3</v>
      </c>
      <c r="Q3" s="9" t="s">
        <v>10</v>
      </c>
      <c r="R3" s="10" t="s">
        <v>16</v>
      </c>
      <c r="S3" s="11">
        <v>2</v>
      </c>
      <c r="T3" s="12" t="s">
        <v>12</v>
      </c>
      <c r="U3" s="6" t="s">
        <v>17</v>
      </c>
      <c r="V3" s="8">
        <v>2</v>
      </c>
      <c r="W3" s="13" t="s">
        <v>12</v>
      </c>
    </row>
    <row r="4" spans="1:23">
      <c r="A4" s="4">
        <v>2</v>
      </c>
      <c r="B4" s="5" t="s">
        <v>18</v>
      </c>
      <c r="C4" s="7" t="s">
        <v>19</v>
      </c>
      <c r="D4" s="8">
        <v>3</v>
      </c>
      <c r="E4" s="12" t="s">
        <v>3</v>
      </c>
      <c r="F4" s="6" t="s">
        <v>20</v>
      </c>
      <c r="G4" s="8">
        <v>2</v>
      </c>
      <c r="H4" s="9" t="s">
        <v>3</v>
      </c>
      <c r="I4" s="6" t="s">
        <v>21</v>
      </c>
      <c r="J4" s="8">
        <v>3</v>
      </c>
      <c r="K4" s="9" t="s">
        <v>2</v>
      </c>
      <c r="L4" s="6" t="s">
        <v>22</v>
      </c>
      <c r="M4" s="8">
        <v>3</v>
      </c>
      <c r="N4" s="14" t="s">
        <v>10</v>
      </c>
      <c r="O4" s="6" t="s">
        <v>23</v>
      </c>
      <c r="P4" s="8">
        <v>1</v>
      </c>
      <c r="Q4" s="12" t="s">
        <v>2</v>
      </c>
      <c r="R4" s="15" t="s">
        <v>24</v>
      </c>
      <c r="S4" s="8">
        <v>1</v>
      </c>
      <c r="T4" s="16" t="s">
        <v>10</v>
      </c>
      <c r="U4" s="6" t="s">
        <v>25</v>
      </c>
      <c r="V4" s="8">
        <v>1</v>
      </c>
      <c r="W4" s="17" t="s">
        <v>10</v>
      </c>
    </row>
    <row r="5" spans="1:23">
      <c r="A5" s="4">
        <v>3</v>
      </c>
      <c r="B5" s="5" t="s">
        <v>26</v>
      </c>
      <c r="C5" s="7" t="s">
        <v>27</v>
      </c>
      <c r="D5" s="8">
        <v>3</v>
      </c>
      <c r="E5" s="9" t="s">
        <v>10</v>
      </c>
      <c r="F5" s="6" t="s">
        <v>28</v>
      </c>
      <c r="G5" s="8">
        <v>3</v>
      </c>
      <c r="H5" s="9" t="s">
        <v>10</v>
      </c>
      <c r="I5" s="6" t="s">
        <v>29</v>
      </c>
      <c r="J5" s="8">
        <v>2</v>
      </c>
      <c r="K5" s="9" t="s">
        <v>10</v>
      </c>
      <c r="L5" s="6" t="s">
        <v>30</v>
      </c>
      <c r="M5" s="8">
        <v>3</v>
      </c>
      <c r="N5" s="9" t="s">
        <v>12</v>
      </c>
      <c r="O5" s="6" t="s">
        <v>31</v>
      </c>
      <c r="P5" s="8">
        <v>2</v>
      </c>
      <c r="Q5" s="9" t="s">
        <v>10</v>
      </c>
      <c r="R5" s="10" t="s">
        <v>32</v>
      </c>
      <c r="S5" s="11">
        <v>2</v>
      </c>
      <c r="T5" s="12" t="s">
        <v>10</v>
      </c>
      <c r="U5" s="6" t="s">
        <v>33</v>
      </c>
      <c r="V5" s="8">
        <v>2</v>
      </c>
      <c r="W5" s="17" t="s">
        <v>10</v>
      </c>
    </row>
    <row r="6" spans="1:23">
      <c r="A6" s="4">
        <f t="shared" ref="A6:A22" si="0">+A5+1</f>
        <v>4</v>
      </c>
      <c r="B6" s="5" t="s">
        <v>34</v>
      </c>
      <c r="C6" s="7" t="s">
        <v>35</v>
      </c>
      <c r="D6" s="8">
        <v>3</v>
      </c>
      <c r="E6" s="9" t="s">
        <v>10</v>
      </c>
      <c r="F6" s="6" t="s">
        <v>36</v>
      </c>
      <c r="G6" s="8">
        <v>3</v>
      </c>
      <c r="H6" s="9" t="s">
        <v>10</v>
      </c>
      <c r="I6" s="6" t="s">
        <v>37</v>
      </c>
      <c r="J6" s="8">
        <v>2</v>
      </c>
      <c r="K6" s="9" t="s">
        <v>10</v>
      </c>
      <c r="L6" s="6" t="s">
        <v>38</v>
      </c>
      <c r="M6" s="8">
        <v>3</v>
      </c>
      <c r="N6" s="14" t="s">
        <v>12</v>
      </c>
      <c r="O6" s="6" t="s">
        <v>39</v>
      </c>
      <c r="P6" s="8">
        <v>1</v>
      </c>
      <c r="Q6" s="14" t="s">
        <v>10</v>
      </c>
      <c r="R6" s="15" t="s">
        <v>40</v>
      </c>
      <c r="S6" s="8">
        <v>1</v>
      </c>
      <c r="T6" s="16" t="s">
        <v>10</v>
      </c>
      <c r="U6" s="6" t="s">
        <v>41</v>
      </c>
      <c r="V6" s="8">
        <v>1</v>
      </c>
      <c r="W6" s="13" t="s">
        <v>10</v>
      </c>
    </row>
    <row r="7" spans="1:23">
      <c r="A7" s="4">
        <f t="shared" si="0"/>
        <v>5</v>
      </c>
      <c r="B7" s="18" t="s">
        <v>42</v>
      </c>
      <c r="C7" s="19" t="s">
        <v>43</v>
      </c>
      <c r="D7" s="20">
        <v>3</v>
      </c>
      <c r="E7" s="21" t="s">
        <v>3</v>
      </c>
      <c r="F7" s="22" t="s">
        <v>44</v>
      </c>
      <c r="G7" s="20">
        <v>3</v>
      </c>
      <c r="H7" s="21" t="s">
        <v>2</v>
      </c>
      <c r="I7" s="23" t="s">
        <v>45</v>
      </c>
      <c r="J7" s="20">
        <v>1</v>
      </c>
      <c r="K7" s="21" t="s">
        <v>10</v>
      </c>
      <c r="L7" s="22" t="s">
        <v>46</v>
      </c>
      <c r="M7" s="8">
        <v>3</v>
      </c>
      <c r="N7" s="9" t="s">
        <v>10</v>
      </c>
      <c r="O7" s="22" t="s">
        <v>47</v>
      </c>
      <c r="P7" s="8">
        <v>3</v>
      </c>
      <c r="Q7" s="24" t="s">
        <v>10</v>
      </c>
      <c r="R7" s="25" t="s">
        <v>48</v>
      </c>
      <c r="S7" s="20">
        <v>2</v>
      </c>
      <c r="T7" s="24" t="s">
        <v>12</v>
      </c>
      <c r="U7" s="22"/>
      <c r="V7" s="20"/>
      <c r="W7" s="26"/>
    </row>
    <row r="8" spans="1:23">
      <c r="A8" s="4">
        <f t="shared" si="0"/>
        <v>6</v>
      </c>
      <c r="B8" s="5" t="s">
        <v>49</v>
      </c>
      <c r="C8" s="7" t="s">
        <v>50</v>
      </c>
      <c r="D8" s="8">
        <v>3</v>
      </c>
      <c r="E8" s="9" t="s">
        <v>2</v>
      </c>
      <c r="F8" s="6" t="s">
        <v>51</v>
      </c>
      <c r="G8" s="8">
        <v>1</v>
      </c>
      <c r="H8" s="9" t="s">
        <v>2</v>
      </c>
      <c r="I8" s="6" t="s">
        <v>52</v>
      </c>
      <c r="J8" s="8">
        <v>3</v>
      </c>
      <c r="K8" s="9" t="s">
        <v>10</v>
      </c>
      <c r="L8" s="6" t="s">
        <v>53</v>
      </c>
      <c r="M8" s="8">
        <v>2</v>
      </c>
      <c r="N8" s="12" t="s">
        <v>3</v>
      </c>
      <c r="O8" s="10" t="s">
        <v>54</v>
      </c>
      <c r="P8" s="11">
        <v>3</v>
      </c>
      <c r="Q8" s="12" t="s">
        <v>10</v>
      </c>
      <c r="R8" s="6" t="s">
        <v>55</v>
      </c>
      <c r="S8" s="8">
        <v>2</v>
      </c>
      <c r="T8" s="27" t="s">
        <v>10</v>
      </c>
      <c r="U8" s="6" t="s">
        <v>56</v>
      </c>
      <c r="V8" s="28">
        <v>1</v>
      </c>
      <c r="W8" s="29" t="s">
        <v>12</v>
      </c>
    </row>
    <row r="9" spans="1:23">
      <c r="A9" s="4">
        <f t="shared" si="0"/>
        <v>7</v>
      </c>
      <c r="B9" s="5" t="s">
        <v>57</v>
      </c>
      <c r="C9" s="7" t="s">
        <v>58</v>
      </c>
      <c r="D9" s="8">
        <v>3</v>
      </c>
      <c r="E9" s="9" t="s">
        <v>2</v>
      </c>
      <c r="F9" s="6" t="s">
        <v>59</v>
      </c>
      <c r="G9" s="8">
        <v>3</v>
      </c>
      <c r="H9" s="9" t="s">
        <v>10</v>
      </c>
      <c r="I9" s="6" t="s">
        <v>60</v>
      </c>
      <c r="J9" s="8">
        <v>3</v>
      </c>
      <c r="K9" s="9" t="s">
        <v>2</v>
      </c>
      <c r="L9" s="30" t="s">
        <v>61</v>
      </c>
      <c r="M9" s="8">
        <v>3</v>
      </c>
      <c r="N9" s="9" t="s">
        <v>10</v>
      </c>
      <c r="O9" s="6" t="s">
        <v>62</v>
      </c>
      <c r="P9" s="8">
        <v>2</v>
      </c>
      <c r="Q9" s="14" t="s">
        <v>10</v>
      </c>
      <c r="R9" s="15" t="s">
        <v>63</v>
      </c>
      <c r="S9" s="8">
        <v>1</v>
      </c>
      <c r="T9" s="31" t="s">
        <v>10</v>
      </c>
      <c r="U9" s="6" t="s">
        <v>64</v>
      </c>
      <c r="V9" s="8">
        <v>1</v>
      </c>
      <c r="W9" s="13" t="s">
        <v>10</v>
      </c>
    </row>
    <row r="10" spans="1:23">
      <c r="A10" s="4">
        <f t="shared" si="0"/>
        <v>8</v>
      </c>
      <c r="B10" s="5" t="s">
        <v>65</v>
      </c>
      <c r="C10" s="7" t="s">
        <v>66</v>
      </c>
      <c r="D10" s="8">
        <v>3</v>
      </c>
      <c r="E10" s="9" t="s">
        <v>3</v>
      </c>
      <c r="F10" s="6" t="s">
        <v>67</v>
      </c>
      <c r="G10" s="8">
        <v>3</v>
      </c>
      <c r="H10" s="9" t="s">
        <v>2</v>
      </c>
      <c r="I10" s="6" t="s">
        <v>68</v>
      </c>
      <c r="J10" s="8">
        <v>2</v>
      </c>
      <c r="K10" s="9" t="s">
        <v>2</v>
      </c>
      <c r="L10" s="6" t="s">
        <v>69</v>
      </c>
      <c r="M10" s="8">
        <v>3</v>
      </c>
      <c r="N10" s="9" t="s">
        <v>2</v>
      </c>
      <c r="O10" s="6" t="s">
        <v>70</v>
      </c>
      <c r="P10" s="8">
        <v>2</v>
      </c>
      <c r="Q10" s="12" t="s">
        <v>10</v>
      </c>
      <c r="R10" s="10" t="s">
        <v>71</v>
      </c>
      <c r="S10" s="11">
        <v>2</v>
      </c>
      <c r="T10" s="32" t="s">
        <v>3</v>
      </c>
      <c r="U10" s="6" t="s">
        <v>72</v>
      </c>
      <c r="V10" s="8">
        <v>3</v>
      </c>
      <c r="W10" s="13" t="s">
        <v>10</v>
      </c>
    </row>
    <row r="11" spans="1:23">
      <c r="A11" s="4">
        <f t="shared" si="0"/>
        <v>9</v>
      </c>
      <c r="B11" s="5" t="s">
        <v>73</v>
      </c>
      <c r="C11" s="7" t="s">
        <v>74</v>
      </c>
      <c r="D11" s="8">
        <v>2</v>
      </c>
      <c r="E11" s="9" t="s">
        <v>4</v>
      </c>
      <c r="F11" s="6" t="s">
        <v>75</v>
      </c>
      <c r="G11" s="8">
        <v>3</v>
      </c>
      <c r="H11" s="9" t="s">
        <v>2</v>
      </c>
      <c r="I11" s="6" t="s">
        <v>76</v>
      </c>
      <c r="J11" s="8">
        <v>2</v>
      </c>
      <c r="K11" s="9" t="s">
        <v>2</v>
      </c>
      <c r="L11" s="33" t="s">
        <v>77</v>
      </c>
      <c r="M11" s="8">
        <v>3</v>
      </c>
      <c r="N11" s="9" t="s">
        <v>2</v>
      </c>
      <c r="O11" s="6" t="s">
        <v>78</v>
      </c>
      <c r="P11" s="8">
        <v>2</v>
      </c>
      <c r="Q11" s="12" t="s">
        <v>10</v>
      </c>
      <c r="R11" s="10" t="s">
        <v>79</v>
      </c>
      <c r="S11" s="11">
        <v>2</v>
      </c>
      <c r="T11" s="32" t="s">
        <v>10</v>
      </c>
      <c r="U11" s="6" t="s">
        <v>80</v>
      </c>
      <c r="V11" s="8">
        <v>2</v>
      </c>
      <c r="W11" s="13" t="s">
        <v>10</v>
      </c>
    </row>
    <row r="12" spans="1:23">
      <c r="A12" s="4">
        <f t="shared" si="0"/>
        <v>10</v>
      </c>
      <c r="B12" s="5" t="s">
        <v>81</v>
      </c>
      <c r="C12" s="6" t="s">
        <v>82</v>
      </c>
      <c r="D12" s="8">
        <v>3</v>
      </c>
      <c r="E12" s="9" t="s">
        <v>3</v>
      </c>
      <c r="F12" s="6" t="s">
        <v>83</v>
      </c>
      <c r="G12" s="8">
        <v>2</v>
      </c>
      <c r="H12" s="9" t="s">
        <v>3</v>
      </c>
      <c r="I12" s="33" t="s">
        <v>84</v>
      </c>
      <c r="J12" s="8">
        <v>3</v>
      </c>
      <c r="K12" s="9" t="s">
        <v>2</v>
      </c>
      <c r="L12" s="6" t="s">
        <v>85</v>
      </c>
      <c r="M12" s="8">
        <v>3</v>
      </c>
      <c r="N12" s="12" t="s">
        <v>10</v>
      </c>
      <c r="O12" s="10" t="s">
        <v>86</v>
      </c>
      <c r="P12" s="11">
        <v>2</v>
      </c>
      <c r="Q12" s="12" t="s">
        <v>2</v>
      </c>
      <c r="R12" s="6" t="s">
        <v>87</v>
      </c>
      <c r="S12" s="8">
        <v>2</v>
      </c>
      <c r="T12" s="27" t="s">
        <v>10</v>
      </c>
      <c r="U12" s="22"/>
      <c r="V12" s="20"/>
      <c r="W12" s="26"/>
    </row>
    <row r="13" spans="1:23">
      <c r="A13" s="4">
        <f t="shared" si="0"/>
        <v>11</v>
      </c>
      <c r="B13" s="5" t="s">
        <v>88</v>
      </c>
      <c r="C13" s="7" t="s">
        <v>89</v>
      </c>
      <c r="D13" s="8">
        <v>3</v>
      </c>
      <c r="E13" s="9" t="s">
        <v>3</v>
      </c>
      <c r="F13" s="6" t="s">
        <v>90</v>
      </c>
      <c r="G13" s="8">
        <v>3</v>
      </c>
      <c r="H13" s="9" t="s">
        <v>3</v>
      </c>
      <c r="I13" s="6" t="s">
        <v>91</v>
      </c>
      <c r="J13" s="8">
        <v>2</v>
      </c>
      <c r="K13" s="9" t="s">
        <v>2</v>
      </c>
      <c r="L13" s="33" t="s">
        <v>92</v>
      </c>
      <c r="M13" s="8">
        <v>2</v>
      </c>
      <c r="N13" s="9" t="s">
        <v>10</v>
      </c>
      <c r="O13" s="6" t="s">
        <v>93</v>
      </c>
      <c r="P13" s="8">
        <v>2</v>
      </c>
      <c r="Q13" s="12" t="s">
        <v>10</v>
      </c>
      <c r="R13" s="10" t="s">
        <v>94</v>
      </c>
      <c r="S13" s="11">
        <v>1</v>
      </c>
      <c r="T13" s="32" t="s">
        <v>2</v>
      </c>
      <c r="U13" s="6" t="s">
        <v>95</v>
      </c>
      <c r="V13" s="8">
        <v>3</v>
      </c>
      <c r="W13" s="13" t="s">
        <v>10</v>
      </c>
    </row>
    <row r="14" spans="1:23">
      <c r="A14" s="4">
        <f t="shared" si="0"/>
        <v>12</v>
      </c>
      <c r="B14" s="5" t="s">
        <v>96</v>
      </c>
      <c r="C14" s="7" t="s">
        <v>97</v>
      </c>
      <c r="D14" s="8">
        <v>2</v>
      </c>
      <c r="E14" s="9" t="s">
        <v>3</v>
      </c>
      <c r="F14" s="6" t="s">
        <v>98</v>
      </c>
      <c r="G14" s="8">
        <v>2</v>
      </c>
      <c r="H14" s="9" t="s">
        <v>2</v>
      </c>
      <c r="I14" s="6" t="s">
        <v>99</v>
      </c>
      <c r="J14" s="8">
        <v>1</v>
      </c>
      <c r="K14" s="9" t="s">
        <v>2</v>
      </c>
      <c r="L14" s="33" t="s">
        <v>100</v>
      </c>
      <c r="M14" s="8">
        <v>2</v>
      </c>
      <c r="N14" s="9" t="s">
        <v>2</v>
      </c>
      <c r="O14" s="6" t="s">
        <v>101</v>
      </c>
      <c r="P14" s="8">
        <v>2</v>
      </c>
      <c r="Q14" s="9" t="s">
        <v>2</v>
      </c>
      <c r="R14" s="10" t="s">
        <v>102</v>
      </c>
      <c r="S14" s="11">
        <v>2</v>
      </c>
      <c r="T14" s="32" t="s">
        <v>10</v>
      </c>
      <c r="U14" s="6"/>
      <c r="V14" s="8"/>
      <c r="W14" s="13"/>
    </row>
    <row r="15" spans="1:23">
      <c r="A15" s="4">
        <f t="shared" si="0"/>
        <v>13</v>
      </c>
      <c r="B15" s="5" t="s">
        <v>103</v>
      </c>
      <c r="C15" s="7" t="s">
        <v>104</v>
      </c>
      <c r="D15" s="8">
        <v>2</v>
      </c>
      <c r="E15" s="9" t="s">
        <v>3</v>
      </c>
      <c r="F15" s="6" t="s">
        <v>105</v>
      </c>
      <c r="G15" s="8">
        <v>3</v>
      </c>
      <c r="H15" s="9" t="s">
        <v>2</v>
      </c>
      <c r="I15" s="6" t="s">
        <v>106</v>
      </c>
      <c r="J15" s="8">
        <v>3</v>
      </c>
      <c r="K15" s="9" t="s">
        <v>10</v>
      </c>
      <c r="L15" s="33" t="s">
        <v>107</v>
      </c>
      <c r="M15" s="8">
        <v>3</v>
      </c>
      <c r="N15" s="9" t="s">
        <v>10</v>
      </c>
      <c r="O15" s="6" t="s">
        <v>108</v>
      </c>
      <c r="P15" s="8">
        <v>2</v>
      </c>
      <c r="Q15" s="12" t="s">
        <v>10</v>
      </c>
      <c r="R15" s="10" t="s">
        <v>109</v>
      </c>
      <c r="S15" s="11">
        <v>2</v>
      </c>
      <c r="T15" s="32" t="s">
        <v>10</v>
      </c>
      <c r="U15" s="6" t="s">
        <v>110</v>
      </c>
      <c r="V15" s="8">
        <v>1</v>
      </c>
      <c r="W15" s="13" t="s">
        <v>12</v>
      </c>
    </row>
    <row r="16" spans="1:23">
      <c r="A16" s="4">
        <f t="shared" si="0"/>
        <v>14</v>
      </c>
      <c r="B16" s="5" t="s">
        <v>111</v>
      </c>
      <c r="C16" s="7" t="s">
        <v>112</v>
      </c>
      <c r="D16" s="8">
        <v>3</v>
      </c>
      <c r="E16" s="9" t="s">
        <v>10</v>
      </c>
      <c r="F16" s="6" t="s">
        <v>113</v>
      </c>
      <c r="G16" s="8">
        <v>3</v>
      </c>
      <c r="H16" s="9" t="s">
        <v>10</v>
      </c>
      <c r="I16" s="30" t="s">
        <v>114</v>
      </c>
      <c r="J16" s="8">
        <v>2</v>
      </c>
      <c r="K16" s="9" t="s">
        <v>10</v>
      </c>
      <c r="L16" s="33" t="s">
        <v>115</v>
      </c>
      <c r="M16" s="8">
        <v>3</v>
      </c>
      <c r="N16" s="9" t="s">
        <v>12</v>
      </c>
      <c r="O16" s="6" t="s">
        <v>116</v>
      </c>
      <c r="P16" s="8">
        <v>3</v>
      </c>
      <c r="Q16" s="12" t="s">
        <v>12</v>
      </c>
      <c r="R16" s="10" t="s">
        <v>117</v>
      </c>
      <c r="S16" s="11">
        <v>2</v>
      </c>
      <c r="T16" s="32" t="s">
        <v>10</v>
      </c>
      <c r="U16" s="6" t="s">
        <v>118</v>
      </c>
      <c r="V16" s="8">
        <v>2</v>
      </c>
      <c r="W16" s="13" t="s">
        <v>12</v>
      </c>
    </row>
    <row r="17" spans="1:23">
      <c r="A17" s="4">
        <f t="shared" si="0"/>
        <v>15</v>
      </c>
      <c r="B17" s="5" t="s">
        <v>119</v>
      </c>
      <c r="C17" s="7" t="s">
        <v>120</v>
      </c>
      <c r="D17" s="8">
        <v>3</v>
      </c>
      <c r="E17" s="9" t="s">
        <v>2</v>
      </c>
      <c r="F17" s="30" t="s">
        <v>121</v>
      </c>
      <c r="G17" s="8">
        <v>1</v>
      </c>
      <c r="H17" s="9" t="s">
        <v>10</v>
      </c>
      <c r="I17" s="33" t="s">
        <v>122</v>
      </c>
      <c r="J17" s="8">
        <v>3</v>
      </c>
      <c r="K17" s="9" t="s">
        <v>10</v>
      </c>
      <c r="L17" s="6" t="s">
        <v>123</v>
      </c>
      <c r="M17" s="8">
        <v>1</v>
      </c>
      <c r="N17" s="12" t="s">
        <v>12</v>
      </c>
      <c r="O17" s="10" t="s">
        <v>124</v>
      </c>
      <c r="P17" s="11">
        <v>3</v>
      </c>
      <c r="Q17" s="12" t="s">
        <v>12</v>
      </c>
      <c r="R17" s="6" t="s">
        <v>125</v>
      </c>
      <c r="S17" s="8">
        <v>3</v>
      </c>
      <c r="T17" s="27" t="s">
        <v>10</v>
      </c>
      <c r="U17" s="22"/>
      <c r="V17" s="20"/>
      <c r="W17" s="26"/>
    </row>
    <row r="18" spans="1:23">
      <c r="A18" s="4">
        <f t="shared" si="0"/>
        <v>16</v>
      </c>
      <c r="B18" s="5" t="s">
        <v>126</v>
      </c>
      <c r="C18" s="7" t="s">
        <v>127</v>
      </c>
      <c r="D18" s="8">
        <v>3</v>
      </c>
      <c r="E18" s="9" t="s">
        <v>4</v>
      </c>
      <c r="F18" s="6" t="s">
        <v>128</v>
      </c>
      <c r="G18" s="8">
        <v>3</v>
      </c>
      <c r="H18" s="9" t="s">
        <v>3</v>
      </c>
      <c r="I18" s="30" t="s">
        <v>129</v>
      </c>
      <c r="J18" s="8">
        <v>3</v>
      </c>
      <c r="K18" s="9" t="s">
        <v>2</v>
      </c>
      <c r="L18" s="33" t="s">
        <v>130</v>
      </c>
      <c r="M18" s="8">
        <v>3</v>
      </c>
      <c r="N18" s="9" t="s">
        <v>2</v>
      </c>
      <c r="O18" s="6" t="s">
        <v>131</v>
      </c>
      <c r="P18" s="8">
        <v>3</v>
      </c>
      <c r="Q18" s="12" t="s">
        <v>2</v>
      </c>
      <c r="R18" s="10" t="s">
        <v>132</v>
      </c>
      <c r="S18" s="11">
        <v>3</v>
      </c>
      <c r="T18" s="32" t="s">
        <v>2</v>
      </c>
      <c r="U18" s="6"/>
      <c r="V18" s="8"/>
      <c r="W18" s="13"/>
    </row>
    <row r="19" spans="1:23">
      <c r="A19" s="4">
        <f t="shared" si="0"/>
        <v>17</v>
      </c>
      <c r="B19" s="5" t="s">
        <v>133</v>
      </c>
      <c r="C19" s="7" t="s">
        <v>134</v>
      </c>
      <c r="D19" s="8">
        <v>3</v>
      </c>
      <c r="E19" s="9" t="s">
        <v>3</v>
      </c>
      <c r="F19" s="6" t="s">
        <v>135</v>
      </c>
      <c r="G19" s="8">
        <v>1</v>
      </c>
      <c r="H19" s="9" t="s">
        <v>3</v>
      </c>
      <c r="I19" s="6" t="s">
        <v>136</v>
      </c>
      <c r="J19" s="8">
        <v>1</v>
      </c>
      <c r="K19" s="9" t="s">
        <v>3</v>
      </c>
      <c r="L19" s="6" t="s">
        <v>137</v>
      </c>
      <c r="M19" s="8">
        <v>2</v>
      </c>
      <c r="N19" s="12" t="s">
        <v>3</v>
      </c>
      <c r="O19" s="6" t="s">
        <v>138</v>
      </c>
      <c r="P19" s="8">
        <v>3</v>
      </c>
      <c r="Q19" s="9" t="s">
        <v>3</v>
      </c>
      <c r="R19" s="10" t="s">
        <v>139</v>
      </c>
      <c r="S19" s="11">
        <v>1</v>
      </c>
      <c r="T19" s="12" t="s">
        <v>2</v>
      </c>
      <c r="U19" s="15"/>
      <c r="V19" s="8"/>
      <c r="W19" s="13"/>
    </row>
    <row r="20" spans="1:23">
      <c r="A20" s="4">
        <f t="shared" si="0"/>
        <v>18</v>
      </c>
      <c r="B20" s="5" t="s">
        <v>140</v>
      </c>
      <c r="C20" s="7" t="s">
        <v>141</v>
      </c>
      <c r="D20" s="8">
        <v>2</v>
      </c>
      <c r="E20" s="9" t="s">
        <v>3</v>
      </c>
      <c r="F20" s="6" t="s">
        <v>142</v>
      </c>
      <c r="G20" s="8">
        <v>3</v>
      </c>
      <c r="H20" s="12" t="s">
        <v>2</v>
      </c>
      <c r="I20" s="6" t="s">
        <v>143</v>
      </c>
      <c r="J20" s="8">
        <v>3</v>
      </c>
      <c r="K20" s="12" t="s">
        <v>2</v>
      </c>
      <c r="L20" s="6" t="s">
        <v>144</v>
      </c>
      <c r="M20" s="8">
        <v>3</v>
      </c>
      <c r="N20" s="9" t="s">
        <v>10</v>
      </c>
      <c r="O20" s="6" t="s">
        <v>145</v>
      </c>
      <c r="P20" s="8">
        <v>3</v>
      </c>
      <c r="Q20" s="9" t="s">
        <v>10</v>
      </c>
      <c r="R20" s="10" t="s">
        <v>146</v>
      </c>
      <c r="S20" s="11">
        <v>2</v>
      </c>
      <c r="T20" s="12" t="s">
        <v>10</v>
      </c>
      <c r="U20" s="6" t="s">
        <v>147</v>
      </c>
      <c r="V20" s="8">
        <v>2</v>
      </c>
      <c r="W20" s="13" t="s">
        <v>10</v>
      </c>
    </row>
    <row r="21" spans="1:23">
      <c r="A21" s="4">
        <f t="shared" si="0"/>
        <v>19</v>
      </c>
      <c r="B21" s="5" t="s">
        <v>148</v>
      </c>
      <c r="C21" s="7" t="s">
        <v>149</v>
      </c>
      <c r="D21" s="8">
        <v>3</v>
      </c>
      <c r="E21" s="9" t="s">
        <v>4</v>
      </c>
      <c r="F21" s="6" t="s">
        <v>150</v>
      </c>
      <c r="G21" s="8">
        <v>3</v>
      </c>
      <c r="H21" s="9" t="s">
        <v>3</v>
      </c>
      <c r="I21" s="6" t="s">
        <v>151</v>
      </c>
      <c r="J21" s="8">
        <v>1</v>
      </c>
      <c r="K21" s="9" t="s">
        <v>3</v>
      </c>
      <c r="L21" s="6" t="s">
        <v>152</v>
      </c>
      <c r="M21" s="8">
        <v>2</v>
      </c>
      <c r="N21" s="9" t="s">
        <v>3</v>
      </c>
      <c r="O21" s="6" t="s">
        <v>153</v>
      </c>
      <c r="P21" s="8">
        <v>3</v>
      </c>
      <c r="Q21" s="9" t="s">
        <v>2</v>
      </c>
      <c r="R21" s="10" t="s">
        <v>154</v>
      </c>
      <c r="S21" s="11">
        <v>3</v>
      </c>
      <c r="T21" s="12" t="s">
        <v>10</v>
      </c>
      <c r="U21" s="6" t="s">
        <v>155</v>
      </c>
      <c r="V21" s="8">
        <v>3</v>
      </c>
      <c r="W21" s="13" t="s">
        <v>10</v>
      </c>
    </row>
    <row r="22" spans="1:23" ht="19" thickBot="1">
      <c r="A22" s="34">
        <f t="shared" si="0"/>
        <v>20</v>
      </c>
      <c r="B22" s="35" t="s">
        <v>156</v>
      </c>
      <c r="C22" s="36" t="s">
        <v>157</v>
      </c>
      <c r="D22" s="37">
        <v>2</v>
      </c>
      <c r="E22" s="38" t="s">
        <v>10</v>
      </c>
      <c r="F22" s="39" t="s">
        <v>158</v>
      </c>
      <c r="G22" s="37">
        <v>3</v>
      </c>
      <c r="H22" s="38" t="s">
        <v>10</v>
      </c>
      <c r="I22" s="40" t="s">
        <v>159</v>
      </c>
      <c r="J22" s="37">
        <v>2</v>
      </c>
      <c r="K22" s="38" t="s">
        <v>12</v>
      </c>
      <c r="L22" s="40" t="s">
        <v>160</v>
      </c>
      <c r="M22" s="37">
        <v>2</v>
      </c>
      <c r="N22" s="38" t="s">
        <v>12</v>
      </c>
      <c r="O22" s="39"/>
      <c r="P22" s="37"/>
      <c r="Q22" s="41"/>
      <c r="R22" s="40"/>
      <c r="S22" s="37"/>
      <c r="T22" s="41"/>
      <c r="U22" s="40"/>
      <c r="V22" s="37"/>
      <c r="W22" s="42"/>
    </row>
  </sheetData>
  <sheetProtection sheet="1" objects="1" scenarios="1"/>
  <mergeCells count="7">
    <mergeCell ref="U2:W2"/>
    <mergeCell ref="C2:E2"/>
    <mergeCell ref="F2:H2"/>
    <mergeCell ref="I2:K2"/>
    <mergeCell ref="L2:N2"/>
    <mergeCell ref="O2:Q2"/>
    <mergeCell ref="R2:T2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AC77-BC90-45AE-A504-31D20CBDBF80}">
  <sheetPr>
    <tabColor rgb="FF7030A0"/>
    <pageSetUpPr fitToPage="1"/>
  </sheetPr>
  <dimension ref="B1:F17"/>
  <sheetViews>
    <sheetView zoomScaleNormal="100" workbookViewId="0">
      <selection activeCell="X1" sqref="X1"/>
    </sheetView>
  </sheetViews>
  <sheetFormatPr baseColWidth="10" defaultColWidth="8.83203125" defaultRowHeight="18"/>
  <cols>
    <col min="2" max="2" width="10.1640625" customWidth="1"/>
    <col min="6" max="6" width="96.1640625" customWidth="1"/>
  </cols>
  <sheetData>
    <row r="1" spans="2:6">
      <c r="B1" s="43" t="s">
        <v>173</v>
      </c>
      <c r="C1" t="s">
        <v>174</v>
      </c>
      <c r="D1" t="s">
        <v>176</v>
      </c>
    </row>
    <row r="2" spans="2:6">
      <c r="B2" s="49" t="s">
        <v>175</v>
      </c>
      <c r="C2" t="s">
        <v>174</v>
      </c>
      <c r="D2" t="s">
        <v>177</v>
      </c>
    </row>
    <row r="4" spans="2:6" ht="38">
      <c r="C4" t="s">
        <v>178</v>
      </c>
      <c r="D4" s="43"/>
      <c r="E4" s="44"/>
      <c r="F4" s="50" t="s">
        <v>186</v>
      </c>
    </row>
    <row r="5" spans="2:6" ht="38">
      <c r="F5" s="51" t="s">
        <v>182</v>
      </c>
    </row>
    <row r="6" spans="2:6" ht="57">
      <c r="C6" t="s">
        <v>171</v>
      </c>
      <c r="D6" s="45"/>
      <c r="F6" s="51" t="s">
        <v>185</v>
      </c>
    </row>
    <row r="7" spans="2:6" ht="57">
      <c r="F7" s="50" t="s">
        <v>187</v>
      </c>
    </row>
    <row r="8" spans="2:6" ht="19">
      <c r="C8" t="s">
        <v>172</v>
      </c>
      <c r="D8" s="46"/>
      <c r="F8" s="51" t="s">
        <v>188</v>
      </c>
    </row>
    <row r="10" spans="2:6" ht="38">
      <c r="C10" t="s">
        <v>179</v>
      </c>
      <c r="D10" s="43"/>
      <c r="E10" s="44"/>
      <c r="F10" s="50" t="s">
        <v>189</v>
      </c>
    </row>
    <row r="14" spans="2:6">
      <c r="C14" t="s">
        <v>180</v>
      </c>
    </row>
    <row r="15" spans="2:6">
      <c r="C15" t="s">
        <v>181</v>
      </c>
    </row>
    <row r="16" spans="2:6" ht="38">
      <c r="F16" s="50" t="s">
        <v>184</v>
      </c>
    </row>
    <row r="17" spans="3:3">
      <c r="C17" t="s">
        <v>183</v>
      </c>
    </row>
  </sheetData>
  <phoneticPr fontId="1"/>
  <pageMargins left="0.25" right="0.25" top="0.75" bottom="0.75" header="0.3" footer="0.3"/>
  <pageSetup paperSize="9" scale="81" fitToHeight="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5BCE-96F6-424E-9183-4118D4ACA7EE}">
  <sheetPr codeName="Sheet2">
    <tabColor rgb="FF00B050"/>
  </sheetPr>
  <dimension ref="A1:N60"/>
  <sheetViews>
    <sheetView workbookViewId="0"/>
  </sheetViews>
  <sheetFormatPr baseColWidth="10" defaultColWidth="8.83203125" defaultRowHeight="18"/>
  <cols>
    <col min="6" max="9" width="13.6640625" customWidth="1"/>
  </cols>
  <sheetData>
    <row r="1" spans="1:14">
      <c r="C1" t="s">
        <v>161</v>
      </c>
      <c r="D1" t="s">
        <v>171</v>
      </c>
      <c r="E1" t="s">
        <v>172</v>
      </c>
    </row>
    <row r="2" spans="1:14">
      <c r="A2">
        <v>1</v>
      </c>
      <c r="B2" s="43">
        <v>124</v>
      </c>
      <c r="C2" s="44">
        <v>75</v>
      </c>
      <c r="D2" s="45">
        <v>2</v>
      </c>
      <c r="E2" s="48">
        <v>5</v>
      </c>
      <c r="F2" t="e">
        <f>VLOOKUP(B2,#REF!,2,FALSE)</f>
        <v>#REF!</v>
      </c>
      <c r="G2" t="e">
        <f>VLOOKUP(B2,#REF!,3,FALSE)</f>
        <v>#REF!</v>
      </c>
      <c r="H2" t="e">
        <f>VLOOKUP(C2,#REF!,3,FALSE)</f>
        <v>#REF!</v>
      </c>
      <c r="I2" t="e">
        <f>VLOOKUP(C2,#REF!,2,FALSE)</f>
        <v>#REF!</v>
      </c>
      <c r="K2" s="47">
        <v>12</v>
      </c>
      <c r="L2" s="44">
        <v>7</v>
      </c>
      <c r="M2" t="e">
        <f>VLOOKUP(K2,#REF!,2,FALSE)</f>
        <v>#REF!</v>
      </c>
      <c r="N2" t="e">
        <f>VLOOKUP(L2,#REF!,2,FALSE)</f>
        <v>#REF!</v>
      </c>
    </row>
    <row r="3" spans="1:14">
      <c r="A3">
        <v>2</v>
      </c>
      <c r="B3" s="43">
        <v>121</v>
      </c>
      <c r="C3" s="44">
        <v>71</v>
      </c>
      <c r="D3" s="45">
        <v>2</v>
      </c>
      <c r="E3" s="48">
        <v>7</v>
      </c>
      <c r="F3" t="e">
        <f>VLOOKUP(B3,#REF!,2,FALSE)</f>
        <v>#REF!</v>
      </c>
      <c r="G3" t="e">
        <f>VLOOKUP(B3,#REF!,3,FALSE)</f>
        <v>#REF!</v>
      </c>
      <c r="H3" t="e">
        <f>VLOOKUP(C3,#REF!,3,FALSE)</f>
        <v>#REF!</v>
      </c>
      <c r="I3" t="e">
        <f>VLOOKUP(C3,#REF!,2,FALSE)</f>
        <v>#REF!</v>
      </c>
    </row>
    <row r="4" spans="1:14">
      <c r="A4">
        <v>3</v>
      </c>
      <c r="B4" s="43">
        <v>125</v>
      </c>
      <c r="C4" s="44">
        <v>72</v>
      </c>
      <c r="D4" s="45">
        <v>1</v>
      </c>
      <c r="E4" s="48">
        <v>5</v>
      </c>
      <c r="F4" t="e">
        <f>VLOOKUP(B4,#REF!,2,FALSE)</f>
        <v>#REF!</v>
      </c>
      <c r="G4" t="e">
        <f>VLOOKUP(B4,#REF!,3,FALSE)</f>
        <v>#REF!</v>
      </c>
      <c r="H4" t="e">
        <f>VLOOKUP(C4,#REF!,3,FALSE)</f>
        <v>#REF!</v>
      </c>
      <c r="I4" t="e">
        <f>VLOOKUP(C4,#REF!,2,FALSE)</f>
        <v>#REF!</v>
      </c>
    </row>
    <row r="5" spans="1:14">
      <c r="A5">
        <v>4</v>
      </c>
      <c r="B5" s="43">
        <v>122</v>
      </c>
      <c r="C5" s="44">
        <v>73</v>
      </c>
      <c r="D5" s="45">
        <v>1</v>
      </c>
      <c r="E5" s="48">
        <v>6</v>
      </c>
      <c r="F5" t="e">
        <f>VLOOKUP(B5,#REF!,2,FALSE)</f>
        <v>#REF!</v>
      </c>
      <c r="G5" t="e">
        <f>VLOOKUP(B5,#REF!,3,FALSE)</f>
        <v>#REF!</v>
      </c>
      <c r="H5" t="e">
        <f>VLOOKUP(C5,#REF!,3,FALSE)</f>
        <v>#REF!</v>
      </c>
      <c r="I5" t="e">
        <f>VLOOKUP(C5,#REF!,2,FALSE)</f>
        <v>#REF!</v>
      </c>
    </row>
    <row r="6" spans="1:14">
      <c r="A6">
        <v>5</v>
      </c>
      <c r="B6" s="43">
        <v>123</v>
      </c>
      <c r="C6" s="44">
        <v>74</v>
      </c>
      <c r="D6" s="45">
        <v>1</v>
      </c>
      <c r="E6" s="48">
        <v>8</v>
      </c>
      <c r="F6" t="e">
        <f>VLOOKUP(B6,#REF!,2,FALSE)</f>
        <v>#REF!</v>
      </c>
      <c r="G6" t="e">
        <f>VLOOKUP(B6,#REF!,3,FALSE)</f>
        <v>#REF!</v>
      </c>
      <c r="H6" t="e">
        <f>VLOOKUP(C6,#REF!,3,FALSE)</f>
        <v>#REF!</v>
      </c>
      <c r="I6" t="e">
        <f>VLOOKUP(C6,#REF!,2,FALSE)</f>
        <v>#REF!</v>
      </c>
    </row>
    <row r="7" spans="1:14">
      <c r="C7" t="s">
        <v>162</v>
      </c>
      <c r="D7" s="45"/>
      <c r="E7" s="48"/>
      <c r="F7" t="e">
        <f>VLOOKUP(B7,#REF!,2,FALSE)</f>
        <v>#REF!</v>
      </c>
      <c r="G7" t="e">
        <f>VLOOKUP(B7,#REF!,3,FALSE)</f>
        <v>#REF!</v>
      </c>
      <c r="H7" t="e">
        <f>VLOOKUP(C7,#REF!,3,FALSE)</f>
        <v>#REF!</v>
      </c>
      <c r="I7" t="e">
        <f>VLOOKUP(C7,#REF!,2,FALSE)</f>
        <v>#REF!</v>
      </c>
    </row>
    <row r="8" spans="1:14">
      <c r="A8">
        <v>1</v>
      </c>
      <c r="B8" s="43">
        <v>93</v>
      </c>
      <c r="C8" s="44">
        <v>166</v>
      </c>
      <c r="D8" s="45">
        <v>2</v>
      </c>
      <c r="E8" s="48">
        <v>4</v>
      </c>
      <c r="F8" t="e">
        <f>VLOOKUP(B8,#REF!,2,FALSE)</f>
        <v>#REF!</v>
      </c>
      <c r="G8" t="e">
        <f>VLOOKUP(B8,#REF!,3,FALSE)</f>
        <v>#REF!</v>
      </c>
      <c r="H8" t="e">
        <f>VLOOKUP(C8,#REF!,3,FALSE)</f>
        <v>#REF!</v>
      </c>
      <c r="I8" t="e">
        <f>VLOOKUP(C8,#REF!,2,FALSE)</f>
        <v>#REF!</v>
      </c>
      <c r="K8" s="47">
        <v>9</v>
      </c>
      <c r="L8" s="44">
        <v>16</v>
      </c>
      <c r="M8" t="e">
        <f>VLOOKUP(K8,#REF!,2,FALSE)</f>
        <v>#REF!</v>
      </c>
      <c r="N8" t="e">
        <f>VLOOKUP(L8,#REF!,2,FALSE)</f>
        <v>#REF!</v>
      </c>
    </row>
    <row r="9" spans="1:14">
      <c r="A9">
        <v>2</v>
      </c>
      <c r="B9" s="43">
        <v>92</v>
      </c>
      <c r="C9" s="44">
        <v>164</v>
      </c>
      <c r="D9" s="45">
        <v>2</v>
      </c>
      <c r="E9" s="48">
        <v>2</v>
      </c>
      <c r="F9" t="e">
        <f>VLOOKUP(B9,#REF!,2,FALSE)</f>
        <v>#REF!</v>
      </c>
      <c r="G9" t="e">
        <f>VLOOKUP(B9,#REF!,3,FALSE)</f>
        <v>#REF!</v>
      </c>
      <c r="H9" t="e">
        <f>VLOOKUP(C9,#REF!,3,FALSE)</f>
        <v>#REF!</v>
      </c>
      <c r="I9" t="e">
        <f>VLOOKUP(C9,#REF!,2,FALSE)</f>
        <v>#REF!</v>
      </c>
    </row>
    <row r="10" spans="1:14">
      <c r="A10">
        <v>3</v>
      </c>
      <c r="B10" s="43">
        <v>94</v>
      </c>
      <c r="C10" s="44">
        <v>162</v>
      </c>
      <c r="D10" s="45">
        <v>2</v>
      </c>
      <c r="E10" s="48">
        <v>6</v>
      </c>
      <c r="F10" t="e">
        <f>VLOOKUP(B10,#REF!,2,FALSE)</f>
        <v>#REF!</v>
      </c>
      <c r="G10" t="e">
        <f>VLOOKUP(B10,#REF!,3,FALSE)</f>
        <v>#REF!</v>
      </c>
      <c r="H10" t="e">
        <f>VLOOKUP(C10,#REF!,3,FALSE)</f>
        <v>#REF!</v>
      </c>
      <c r="I10" t="e">
        <f>VLOOKUP(C10,#REF!,2,FALSE)</f>
        <v>#REF!</v>
      </c>
    </row>
    <row r="11" spans="1:14">
      <c r="A11">
        <v>4</v>
      </c>
      <c r="B11" s="43">
        <v>91</v>
      </c>
      <c r="C11" s="44">
        <v>161</v>
      </c>
      <c r="D11" s="45">
        <v>2</v>
      </c>
      <c r="E11" s="48">
        <v>3</v>
      </c>
      <c r="F11" t="e">
        <f>VLOOKUP(B11,#REF!,2,FALSE)</f>
        <v>#REF!</v>
      </c>
      <c r="G11" t="e">
        <f>VLOOKUP(B11,#REF!,3,FALSE)</f>
        <v>#REF!</v>
      </c>
      <c r="H11" t="e">
        <f>VLOOKUP(C11,#REF!,3,FALSE)</f>
        <v>#REF!</v>
      </c>
      <c r="I11" t="e">
        <f>VLOOKUP(C11,#REF!,2,FALSE)</f>
        <v>#REF!</v>
      </c>
    </row>
    <row r="12" spans="1:14">
      <c r="A12">
        <v>5</v>
      </c>
      <c r="B12" s="43">
        <v>95</v>
      </c>
      <c r="C12" s="44">
        <v>163</v>
      </c>
      <c r="D12" s="45">
        <v>1</v>
      </c>
      <c r="E12" s="48">
        <v>4</v>
      </c>
      <c r="F12" t="e">
        <f>VLOOKUP(B12,#REF!,2,FALSE)</f>
        <v>#REF!</v>
      </c>
      <c r="G12" t="e">
        <f>VLOOKUP(B12,#REF!,3,FALSE)</f>
        <v>#REF!</v>
      </c>
      <c r="H12" t="e">
        <f>VLOOKUP(C12,#REF!,3,FALSE)</f>
        <v>#REF!</v>
      </c>
      <c r="I12" t="e">
        <f>VLOOKUP(C12,#REF!,2,FALSE)</f>
        <v>#REF!</v>
      </c>
    </row>
    <row r="13" spans="1:14">
      <c r="C13" t="s">
        <v>163</v>
      </c>
      <c r="D13" s="45"/>
      <c r="E13" s="48"/>
      <c r="F13" t="e">
        <f>VLOOKUP(B13,#REF!,2,FALSE)</f>
        <v>#REF!</v>
      </c>
      <c r="G13" t="e">
        <f>VLOOKUP(B13,#REF!,3,FALSE)</f>
        <v>#REF!</v>
      </c>
      <c r="H13" t="e">
        <f>VLOOKUP(C13,#REF!,3,FALSE)</f>
        <v>#REF!</v>
      </c>
      <c r="I13" t="e">
        <f>VLOOKUP(C13,#REF!,2,FALSE)</f>
        <v>#REF!</v>
      </c>
    </row>
    <row r="14" spans="1:14">
      <c r="A14">
        <v>1</v>
      </c>
      <c r="B14" s="43">
        <v>54</v>
      </c>
      <c r="C14" s="44">
        <v>174</v>
      </c>
      <c r="D14" s="45">
        <v>2</v>
      </c>
      <c r="E14" s="48">
        <v>15</v>
      </c>
      <c r="F14" t="e">
        <f>VLOOKUP(B14,#REF!,2,FALSE)</f>
        <v>#REF!</v>
      </c>
      <c r="G14" t="e">
        <f>VLOOKUP(B14,#REF!,3,FALSE)</f>
        <v>#REF!</v>
      </c>
      <c r="H14" t="e">
        <f>VLOOKUP(C14,#REF!,3,FALSE)</f>
        <v>#REF!</v>
      </c>
      <c r="I14" t="e">
        <f>VLOOKUP(C14,#REF!,2,FALSE)</f>
        <v>#REF!</v>
      </c>
      <c r="K14" s="47">
        <v>5</v>
      </c>
      <c r="L14" s="44">
        <v>17</v>
      </c>
      <c r="M14" t="e">
        <f>VLOOKUP(K14,#REF!,2,FALSE)</f>
        <v>#REF!</v>
      </c>
      <c r="N14" t="e">
        <f>VLOOKUP(L14,#REF!,2,FALSE)</f>
        <v>#REF!</v>
      </c>
    </row>
    <row r="15" spans="1:14">
      <c r="A15">
        <v>2</v>
      </c>
      <c r="B15" s="43">
        <v>51</v>
      </c>
      <c r="C15" s="44">
        <v>171</v>
      </c>
      <c r="D15" s="45">
        <v>2</v>
      </c>
      <c r="E15" s="48">
        <v>6</v>
      </c>
      <c r="F15" t="e">
        <f>VLOOKUP(B15,#REF!,2,FALSE)</f>
        <v>#REF!</v>
      </c>
      <c r="G15" t="e">
        <f>VLOOKUP(B15,#REF!,3,FALSE)</f>
        <v>#REF!</v>
      </c>
      <c r="H15" t="e">
        <f>VLOOKUP(C15,#REF!,3,FALSE)</f>
        <v>#REF!</v>
      </c>
      <c r="I15" t="e">
        <f>VLOOKUP(C15,#REF!,2,FALSE)</f>
        <v>#REF!</v>
      </c>
    </row>
    <row r="16" spans="1:14">
      <c r="A16">
        <v>3</v>
      </c>
      <c r="B16" s="43">
        <v>55</v>
      </c>
      <c r="C16" s="44">
        <v>176</v>
      </c>
      <c r="D16" s="45">
        <v>1</v>
      </c>
      <c r="E16" s="48">
        <v>1</v>
      </c>
      <c r="F16" t="e">
        <f>VLOOKUP(B16,#REF!,2,FALSE)</f>
        <v>#REF!</v>
      </c>
      <c r="G16" t="e">
        <f>VLOOKUP(B16,#REF!,3,FALSE)</f>
        <v>#REF!</v>
      </c>
      <c r="H16" t="e">
        <f>VLOOKUP(C16,#REF!,3,FALSE)</f>
        <v>#REF!</v>
      </c>
      <c r="I16" t="e">
        <f>VLOOKUP(C16,#REF!,2,FALSE)</f>
        <v>#REF!</v>
      </c>
    </row>
    <row r="17" spans="1:14">
      <c r="A17">
        <v>4</v>
      </c>
      <c r="B17" s="43">
        <v>52</v>
      </c>
      <c r="C17" s="44">
        <v>172</v>
      </c>
      <c r="D17" s="45">
        <v>1</v>
      </c>
      <c r="E17" s="48">
        <v>1</v>
      </c>
      <c r="F17" t="e">
        <f>VLOOKUP(B17,#REF!,2,FALSE)</f>
        <v>#REF!</v>
      </c>
      <c r="G17" t="e">
        <f>VLOOKUP(B17,#REF!,3,FALSE)</f>
        <v>#REF!</v>
      </c>
      <c r="H17" t="e">
        <f>VLOOKUP(C17,#REF!,3,FALSE)</f>
        <v>#REF!</v>
      </c>
      <c r="I17" t="e">
        <f>VLOOKUP(C17,#REF!,2,FALSE)</f>
        <v>#REF!</v>
      </c>
    </row>
    <row r="18" spans="1:14">
      <c r="A18">
        <v>5</v>
      </c>
      <c r="B18" s="43">
        <v>53</v>
      </c>
      <c r="C18" s="44">
        <v>173</v>
      </c>
      <c r="D18" s="45">
        <v>2</v>
      </c>
      <c r="E18" s="48">
        <v>3</v>
      </c>
      <c r="F18" t="e">
        <f>VLOOKUP(B18,#REF!,2,FALSE)</f>
        <v>#REF!</v>
      </c>
      <c r="G18" t="e">
        <f>VLOOKUP(B18,#REF!,3,FALSE)</f>
        <v>#REF!</v>
      </c>
      <c r="H18" t="e">
        <f>VLOOKUP(C18,#REF!,3,FALSE)</f>
        <v>#REF!</v>
      </c>
      <c r="I18" t="e">
        <f>VLOOKUP(C18,#REF!,2,FALSE)</f>
        <v>#REF!</v>
      </c>
    </row>
    <row r="19" spans="1:14">
      <c r="C19" t="s">
        <v>164</v>
      </c>
      <c r="D19" s="45"/>
      <c r="E19" s="48"/>
      <c r="F19" t="e">
        <f>VLOOKUP(B19,#REF!,2,FALSE)</f>
        <v>#REF!</v>
      </c>
      <c r="G19" t="e">
        <f>VLOOKUP(B19,#REF!,3,FALSE)</f>
        <v>#REF!</v>
      </c>
      <c r="H19" t="e">
        <f>VLOOKUP(C19,#REF!,3,FALSE)</f>
        <v>#REF!</v>
      </c>
      <c r="I19" t="e">
        <f>VLOOKUP(C19,#REF!,2,FALSE)</f>
        <v>#REF!</v>
      </c>
    </row>
    <row r="20" spans="1:14">
      <c r="A20">
        <v>1</v>
      </c>
      <c r="B20" s="43">
        <v>102</v>
      </c>
      <c r="C20" s="44">
        <v>134</v>
      </c>
      <c r="D20" s="45">
        <v>1</v>
      </c>
      <c r="E20" s="48">
        <v>15</v>
      </c>
      <c r="F20" t="e">
        <f>VLOOKUP(B20,#REF!,2,FALSE)</f>
        <v>#REF!</v>
      </c>
      <c r="G20" t="e">
        <f>VLOOKUP(B20,#REF!,3,FALSE)</f>
        <v>#REF!</v>
      </c>
      <c r="H20" t="e">
        <f>VLOOKUP(C20,#REF!,3,FALSE)</f>
        <v>#REF!</v>
      </c>
      <c r="I20" t="e">
        <f>VLOOKUP(C20,#REF!,2,FALSE)</f>
        <v>#REF!</v>
      </c>
      <c r="K20" s="47">
        <v>10</v>
      </c>
      <c r="L20" s="44">
        <v>13</v>
      </c>
      <c r="M20" t="e">
        <f>VLOOKUP(K20,#REF!,2,FALSE)</f>
        <v>#REF!</v>
      </c>
      <c r="N20" t="e">
        <f>VLOOKUP(L20,#REF!,2,FALSE)</f>
        <v>#REF!</v>
      </c>
    </row>
    <row r="21" spans="1:14">
      <c r="A21">
        <v>2</v>
      </c>
      <c r="B21" s="43">
        <v>101</v>
      </c>
      <c r="C21" s="44">
        <v>132</v>
      </c>
      <c r="D21" s="45">
        <v>1</v>
      </c>
      <c r="E21" s="48">
        <v>10</v>
      </c>
      <c r="F21" t="e">
        <f>VLOOKUP(B21,#REF!,2,FALSE)</f>
        <v>#REF!</v>
      </c>
      <c r="G21" t="e">
        <f>VLOOKUP(B21,#REF!,3,FALSE)</f>
        <v>#REF!</v>
      </c>
      <c r="H21" t="e">
        <f>VLOOKUP(C21,#REF!,3,FALSE)</f>
        <v>#REF!</v>
      </c>
      <c r="I21" t="e">
        <f>VLOOKUP(C21,#REF!,2,FALSE)</f>
        <v>#REF!</v>
      </c>
    </row>
    <row r="22" spans="1:14">
      <c r="A22">
        <v>3</v>
      </c>
      <c r="B22" s="43">
        <v>104</v>
      </c>
      <c r="C22" s="44">
        <v>131</v>
      </c>
      <c r="D22" s="45">
        <v>2</v>
      </c>
      <c r="E22" s="48">
        <v>13</v>
      </c>
      <c r="F22" t="e">
        <f>VLOOKUP(B22,#REF!,2,FALSE)</f>
        <v>#REF!</v>
      </c>
      <c r="G22" t="e">
        <f>VLOOKUP(B22,#REF!,3,FALSE)</f>
        <v>#REF!</v>
      </c>
      <c r="H22" t="e">
        <f>VLOOKUP(C22,#REF!,3,FALSE)</f>
        <v>#REF!</v>
      </c>
      <c r="I22" t="e">
        <f>VLOOKUP(C22,#REF!,2,FALSE)</f>
        <v>#REF!</v>
      </c>
    </row>
    <row r="23" spans="1:14">
      <c r="A23">
        <v>4</v>
      </c>
      <c r="B23" s="43">
        <v>103</v>
      </c>
      <c r="C23" s="44">
        <v>133</v>
      </c>
      <c r="D23" s="45">
        <v>2</v>
      </c>
      <c r="E23" s="48">
        <v>5</v>
      </c>
      <c r="F23" t="e">
        <f>VLOOKUP(B23,#REF!,2,FALSE)</f>
        <v>#REF!</v>
      </c>
      <c r="G23" t="e">
        <f>VLOOKUP(B23,#REF!,3,FALSE)</f>
        <v>#REF!</v>
      </c>
      <c r="H23" t="e">
        <f>VLOOKUP(C23,#REF!,3,FALSE)</f>
        <v>#REF!</v>
      </c>
      <c r="I23" t="e">
        <f>VLOOKUP(C23,#REF!,2,FALSE)</f>
        <v>#REF!</v>
      </c>
    </row>
    <row r="24" spans="1:14">
      <c r="A24">
        <v>5</v>
      </c>
      <c r="B24" s="43">
        <v>105</v>
      </c>
      <c r="C24" s="44">
        <v>136</v>
      </c>
      <c r="D24" s="45">
        <v>1</v>
      </c>
      <c r="E24" s="48">
        <v>16</v>
      </c>
      <c r="F24" t="e">
        <f>VLOOKUP(B24,#REF!,2,FALSE)</f>
        <v>#REF!</v>
      </c>
      <c r="G24" t="e">
        <f>VLOOKUP(B24,#REF!,3,FALSE)</f>
        <v>#REF!</v>
      </c>
      <c r="H24" t="e">
        <f>VLOOKUP(C24,#REF!,3,FALSE)</f>
        <v>#REF!</v>
      </c>
      <c r="I24" t="e">
        <f>VLOOKUP(C24,#REF!,2,FALSE)</f>
        <v>#REF!</v>
      </c>
    </row>
    <row r="25" spans="1:14">
      <c r="C25" t="s">
        <v>165</v>
      </c>
      <c r="D25" s="45"/>
      <c r="E25" s="48"/>
      <c r="F25" t="e">
        <f>VLOOKUP(B25,#REF!,2,FALSE)</f>
        <v>#REF!</v>
      </c>
      <c r="G25" t="e">
        <f>VLOOKUP(B25,#REF!,3,FALSE)</f>
        <v>#REF!</v>
      </c>
      <c r="H25" t="e">
        <f>VLOOKUP(C25,#REF!,3,FALSE)</f>
        <v>#REF!</v>
      </c>
      <c r="I25" t="e">
        <f>VLOOKUP(C25,#REF!,2,FALSE)</f>
        <v>#REF!</v>
      </c>
    </row>
    <row r="26" spans="1:14">
      <c r="A26">
        <v>1</v>
      </c>
      <c r="B26" s="43">
        <v>201</v>
      </c>
      <c r="C26" s="44">
        <v>85</v>
      </c>
      <c r="D26" s="45">
        <v>2</v>
      </c>
      <c r="E26" s="48">
        <v>15</v>
      </c>
      <c r="F26" t="e">
        <f>VLOOKUP(B26,#REF!,2,FALSE)</f>
        <v>#REF!</v>
      </c>
      <c r="G26" t="e">
        <f>VLOOKUP(B26,#REF!,3,FALSE)</f>
        <v>#REF!</v>
      </c>
      <c r="H26" t="e">
        <f>VLOOKUP(C26,#REF!,3,FALSE)</f>
        <v>#REF!</v>
      </c>
      <c r="I26" t="e">
        <f>VLOOKUP(C26,#REF!,2,FALSE)</f>
        <v>#REF!</v>
      </c>
      <c r="K26" s="47">
        <v>20</v>
      </c>
      <c r="L26" s="44">
        <v>8</v>
      </c>
      <c r="M26" t="e">
        <f>VLOOKUP(K26,#REF!,2,FALSE)</f>
        <v>#REF!</v>
      </c>
      <c r="N26" t="e">
        <f>VLOOKUP(L26,#REF!,2,FALSE)</f>
        <v>#REF!</v>
      </c>
    </row>
    <row r="27" spans="1:14">
      <c r="A27">
        <v>2</v>
      </c>
      <c r="B27" s="43">
        <v>204</v>
      </c>
      <c r="C27" s="44">
        <v>81</v>
      </c>
      <c r="D27" s="45">
        <v>2</v>
      </c>
      <c r="E27" s="48">
        <v>22</v>
      </c>
      <c r="F27" t="e">
        <f>VLOOKUP(B27,#REF!,2,FALSE)</f>
        <v>#REF!</v>
      </c>
      <c r="G27" t="e">
        <f>VLOOKUP(B27,#REF!,3,FALSE)</f>
        <v>#REF!</v>
      </c>
      <c r="H27" t="e">
        <f>VLOOKUP(C27,#REF!,3,FALSE)</f>
        <v>#REF!</v>
      </c>
      <c r="I27" t="e">
        <f>VLOOKUP(C27,#REF!,2,FALSE)</f>
        <v>#REF!</v>
      </c>
    </row>
    <row r="28" spans="1:14">
      <c r="A28">
        <v>3</v>
      </c>
      <c r="B28" s="43"/>
      <c r="C28" s="44">
        <v>82</v>
      </c>
      <c r="D28" s="45">
        <v>2</v>
      </c>
      <c r="E28" s="52" t="s">
        <v>190</v>
      </c>
      <c r="F28" t="e">
        <f>VLOOKUP(B28,#REF!,2,FALSE)</f>
        <v>#REF!</v>
      </c>
      <c r="G28" t="e">
        <f>VLOOKUP(B28,#REF!,3,FALSE)</f>
        <v>#REF!</v>
      </c>
      <c r="H28" t="e">
        <f>VLOOKUP(C28,#REF!,3,FALSE)</f>
        <v>#REF!</v>
      </c>
      <c r="I28" t="e">
        <f>VLOOKUP(C28,#REF!,2,FALSE)</f>
        <v>#REF!</v>
      </c>
    </row>
    <row r="29" spans="1:14">
      <c r="A29">
        <v>4</v>
      </c>
      <c r="B29" s="43">
        <v>203</v>
      </c>
      <c r="C29" s="44">
        <v>84</v>
      </c>
      <c r="D29" s="45">
        <v>2</v>
      </c>
      <c r="E29" s="48">
        <v>17</v>
      </c>
      <c r="F29" t="e">
        <f>VLOOKUP(B29,#REF!,2,FALSE)</f>
        <v>#REF!</v>
      </c>
      <c r="G29" t="e">
        <f>VLOOKUP(B29,#REF!,3,FALSE)</f>
        <v>#REF!</v>
      </c>
      <c r="H29" t="e">
        <f>VLOOKUP(C29,#REF!,3,FALSE)</f>
        <v>#REF!</v>
      </c>
      <c r="I29" t="e">
        <f>VLOOKUP(C29,#REF!,2,FALSE)</f>
        <v>#REF!</v>
      </c>
    </row>
    <row r="30" spans="1:14">
      <c r="A30">
        <v>5</v>
      </c>
      <c r="B30" s="43">
        <v>202</v>
      </c>
      <c r="C30" s="44">
        <v>87</v>
      </c>
      <c r="D30" s="45">
        <v>2</v>
      </c>
      <c r="E30" s="48">
        <v>15</v>
      </c>
      <c r="F30" t="e">
        <f>VLOOKUP(B30,#REF!,2,FALSE)</f>
        <v>#REF!</v>
      </c>
      <c r="G30" t="e">
        <f>VLOOKUP(B30,#REF!,3,FALSE)</f>
        <v>#REF!</v>
      </c>
      <c r="H30" t="e">
        <f>VLOOKUP(C30,#REF!,3,FALSE)</f>
        <v>#REF!</v>
      </c>
      <c r="I30" t="e">
        <f>VLOOKUP(C30,#REF!,2,FALSE)</f>
        <v>#REF!</v>
      </c>
    </row>
    <row r="31" spans="1:14">
      <c r="C31" t="s">
        <v>166</v>
      </c>
      <c r="D31" s="45"/>
      <c r="E31" s="48"/>
      <c r="F31" t="e">
        <f>VLOOKUP(B31,#REF!,2,FALSE)</f>
        <v>#REF!</v>
      </c>
      <c r="G31" t="e">
        <f>VLOOKUP(B31,#REF!,3,FALSE)</f>
        <v>#REF!</v>
      </c>
      <c r="H31" t="e">
        <f>VLOOKUP(C31,#REF!,3,FALSE)</f>
        <v>#REF!</v>
      </c>
      <c r="I31" t="e">
        <f>VLOOKUP(C31,#REF!,2,FALSE)</f>
        <v>#REF!</v>
      </c>
    </row>
    <row r="32" spans="1:14">
      <c r="A32">
        <v>1</v>
      </c>
      <c r="B32" s="43">
        <v>113</v>
      </c>
      <c r="C32" s="44">
        <v>31</v>
      </c>
      <c r="D32" s="45">
        <v>1</v>
      </c>
      <c r="E32" s="48">
        <v>13</v>
      </c>
      <c r="F32" t="e">
        <f>VLOOKUP(B32,#REF!,2,FALSE)</f>
        <v>#REF!</v>
      </c>
      <c r="G32" t="e">
        <f>VLOOKUP(B32,#REF!,3,FALSE)</f>
        <v>#REF!</v>
      </c>
      <c r="H32" t="e">
        <f>VLOOKUP(C32,#REF!,3,FALSE)</f>
        <v>#REF!</v>
      </c>
      <c r="I32" t="e">
        <f>VLOOKUP(C32,#REF!,2,FALSE)</f>
        <v>#REF!</v>
      </c>
      <c r="K32" s="47">
        <v>11</v>
      </c>
      <c r="L32" s="44">
        <v>3</v>
      </c>
      <c r="M32" t="e">
        <f>VLOOKUP(K32,#REF!,2,FALSE)</f>
        <v>#REF!</v>
      </c>
      <c r="N32" t="e">
        <f>VLOOKUP(L32,#REF!,2,FALSE)</f>
        <v>#REF!</v>
      </c>
    </row>
    <row r="33" spans="1:14">
      <c r="A33">
        <v>2</v>
      </c>
      <c r="B33" s="43">
        <v>115</v>
      </c>
      <c r="C33" s="44">
        <v>33</v>
      </c>
      <c r="D33" s="45">
        <v>2</v>
      </c>
      <c r="E33" s="48">
        <v>11</v>
      </c>
      <c r="F33" t="e">
        <f>VLOOKUP(B33,#REF!,2,FALSE)</f>
        <v>#REF!</v>
      </c>
      <c r="G33" t="e">
        <f>VLOOKUP(B33,#REF!,3,FALSE)</f>
        <v>#REF!</v>
      </c>
      <c r="H33" t="e">
        <f>VLOOKUP(C33,#REF!,3,FALSE)</f>
        <v>#REF!</v>
      </c>
      <c r="I33" t="e">
        <f>VLOOKUP(C33,#REF!,2,FALSE)</f>
        <v>#REF!</v>
      </c>
    </row>
    <row r="34" spans="1:14">
      <c r="A34">
        <v>3</v>
      </c>
      <c r="B34" s="43">
        <v>111</v>
      </c>
      <c r="C34" s="44">
        <v>34</v>
      </c>
      <c r="D34" s="45">
        <v>1</v>
      </c>
      <c r="E34" s="48">
        <v>21</v>
      </c>
      <c r="F34" t="e">
        <f>VLOOKUP(B34,#REF!,2,FALSE)</f>
        <v>#REF!</v>
      </c>
      <c r="G34" t="e">
        <f>VLOOKUP(B34,#REF!,3,FALSE)</f>
        <v>#REF!</v>
      </c>
      <c r="H34" t="e">
        <f>VLOOKUP(C34,#REF!,3,FALSE)</f>
        <v>#REF!</v>
      </c>
      <c r="I34" t="e">
        <f>VLOOKUP(C34,#REF!,2,FALSE)</f>
        <v>#REF!</v>
      </c>
    </row>
    <row r="35" spans="1:14">
      <c r="A35">
        <v>4</v>
      </c>
      <c r="B35" s="43">
        <v>116</v>
      </c>
      <c r="C35" s="44">
        <v>36</v>
      </c>
      <c r="D35" s="45">
        <v>1</v>
      </c>
      <c r="E35" s="48">
        <v>14</v>
      </c>
      <c r="F35" t="e">
        <f>VLOOKUP(B35,#REF!,2,FALSE)</f>
        <v>#REF!</v>
      </c>
      <c r="G35" t="e">
        <f>VLOOKUP(B35,#REF!,3,FALSE)</f>
        <v>#REF!</v>
      </c>
      <c r="H35" t="e">
        <f>VLOOKUP(C35,#REF!,3,FALSE)</f>
        <v>#REF!</v>
      </c>
      <c r="I35" t="e">
        <f>VLOOKUP(C35,#REF!,2,FALSE)</f>
        <v>#REF!</v>
      </c>
    </row>
    <row r="36" spans="1:14">
      <c r="A36">
        <v>5</v>
      </c>
      <c r="B36" s="43">
        <v>112</v>
      </c>
      <c r="C36" s="44">
        <v>32</v>
      </c>
      <c r="D36" s="45">
        <v>2</v>
      </c>
      <c r="E36" s="48">
        <v>1</v>
      </c>
      <c r="F36" t="e">
        <f>VLOOKUP(B36,#REF!,2,FALSE)</f>
        <v>#REF!</v>
      </c>
      <c r="G36" t="e">
        <f>VLOOKUP(B36,#REF!,3,FALSE)</f>
        <v>#REF!</v>
      </c>
      <c r="H36" t="e">
        <f>VLOOKUP(C36,#REF!,3,FALSE)</f>
        <v>#REF!</v>
      </c>
      <c r="I36" t="e">
        <f>VLOOKUP(C36,#REF!,2,FALSE)</f>
        <v>#REF!</v>
      </c>
    </row>
    <row r="37" spans="1:14">
      <c r="C37" t="s">
        <v>167</v>
      </c>
      <c r="D37" s="45"/>
      <c r="E37" s="48"/>
      <c r="F37" t="e">
        <f>VLOOKUP(B37,#REF!,2,FALSE)</f>
        <v>#REF!</v>
      </c>
      <c r="G37" t="e">
        <f>VLOOKUP(B37,#REF!,3,FALSE)</f>
        <v>#REF!</v>
      </c>
      <c r="H37" t="e">
        <f>VLOOKUP(C37,#REF!,3,FALSE)</f>
        <v>#REF!</v>
      </c>
      <c r="I37" t="e">
        <f>VLOOKUP(C37,#REF!,2,FALSE)</f>
        <v>#REF!</v>
      </c>
    </row>
    <row r="38" spans="1:14">
      <c r="A38">
        <v>1</v>
      </c>
      <c r="B38" s="43">
        <v>24</v>
      </c>
      <c r="C38" s="44">
        <v>62</v>
      </c>
      <c r="D38" s="45">
        <v>2</v>
      </c>
      <c r="E38" s="48">
        <v>5</v>
      </c>
      <c r="F38" t="e">
        <f>VLOOKUP(B38,#REF!,2,FALSE)</f>
        <v>#REF!</v>
      </c>
      <c r="G38" t="e">
        <f>VLOOKUP(B38,#REF!,3,FALSE)</f>
        <v>#REF!</v>
      </c>
      <c r="H38" t="e">
        <f>VLOOKUP(C38,#REF!,3,FALSE)</f>
        <v>#REF!</v>
      </c>
      <c r="I38" t="e">
        <f>VLOOKUP(C38,#REF!,2,FALSE)</f>
        <v>#REF!</v>
      </c>
      <c r="K38" s="47">
        <v>2</v>
      </c>
      <c r="L38" s="44">
        <v>6</v>
      </c>
      <c r="M38" t="e">
        <f>VLOOKUP(K38,#REF!,2,FALSE)</f>
        <v>#REF!</v>
      </c>
      <c r="N38" t="e">
        <f>VLOOKUP(L38,#REF!,2,FALSE)</f>
        <v>#REF!</v>
      </c>
    </row>
    <row r="39" spans="1:14">
      <c r="A39">
        <v>2</v>
      </c>
      <c r="B39" s="43">
        <v>25</v>
      </c>
      <c r="C39" s="44">
        <v>64</v>
      </c>
      <c r="D39" s="45">
        <v>2</v>
      </c>
      <c r="E39" s="48">
        <v>4</v>
      </c>
      <c r="F39" t="e">
        <f>VLOOKUP(B39,#REF!,2,FALSE)</f>
        <v>#REF!</v>
      </c>
      <c r="G39" t="e">
        <f>VLOOKUP(B39,#REF!,3,FALSE)</f>
        <v>#REF!</v>
      </c>
      <c r="H39" t="e">
        <f>VLOOKUP(C39,#REF!,3,FALSE)</f>
        <v>#REF!</v>
      </c>
      <c r="I39" t="e">
        <f>VLOOKUP(C39,#REF!,2,FALSE)</f>
        <v>#REF!</v>
      </c>
    </row>
    <row r="40" spans="1:14">
      <c r="A40">
        <v>3</v>
      </c>
      <c r="B40" s="43">
        <v>23</v>
      </c>
      <c r="C40" s="44">
        <v>65</v>
      </c>
      <c r="D40" s="45">
        <v>1</v>
      </c>
      <c r="E40" s="48">
        <v>14</v>
      </c>
      <c r="F40" t="e">
        <f>VLOOKUP(B40,#REF!,2,FALSE)</f>
        <v>#REF!</v>
      </c>
      <c r="G40" t="e">
        <f>VLOOKUP(B40,#REF!,3,FALSE)</f>
        <v>#REF!</v>
      </c>
      <c r="H40" t="e">
        <f>VLOOKUP(C40,#REF!,3,FALSE)</f>
        <v>#REF!</v>
      </c>
      <c r="I40" t="e">
        <f>VLOOKUP(C40,#REF!,2,FALSE)</f>
        <v>#REF!</v>
      </c>
    </row>
    <row r="41" spans="1:14">
      <c r="A41">
        <v>4</v>
      </c>
      <c r="B41" s="43">
        <v>21</v>
      </c>
      <c r="C41" s="44">
        <v>61</v>
      </c>
      <c r="D41" s="45">
        <v>1</v>
      </c>
      <c r="E41" s="48">
        <v>19</v>
      </c>
      <c r="F41" t="e">
        <f>VLOOKUP(B41,#REF!,2,FALSE)</f>
        <v>#REF!</v>
      </c>
      <c r="G41" t="e">
        <f>VLOOKUP(B41,#REF!,3,FALSE)</f>
        <v>#REF!</v>
      </c>
      <c r="H41" t="e">
        <f>VLOOKUP(C41,#REF!,3,FALSE)</f>
        <v>#REF!</v>
      </c>
      <c r="I41" t="e">
        <f>VLOOKUP(C41,#REF!,2,FALSE)</f>
        <v>#REF!</v>
      </c>
    </row>
    <row r="42" spans="1:14">
      <c r="A42">
        <v>5</v>
      </c>
      <c r="B42" s="43">
        <v>22</v>
      </c>
      <c r="C42" s="44">
        <v>63</v>
      </c>
      <c r="D42" s="45">
        <v>1</v>
      </c>
      <c r="E42" s="48">
        <v>6</v>
      </c>
      <c r="F42" t="e">
        <f>VLOOKUP(B42,#REF!,2,FALSE)</f>
        <v>#REF!</v>
      </c>
      <c r="G42" t="e">
        <f>VLOOKUP(B42,#REF!,3,FALSE)</f>
        <v>#REF!</v>
      </c>
      <c r="H42" t="e">
        <f>VLOOKUP(C42,#REF!,3,FALSE)</f>
        <v>#REF!</v>
      </c>
      <c r="I42" t="e">
        <f>VLOOKUP(C42,#REF!,2,FALSE)</f>
        <v>#REF!</v>
      </c>
    </row>
    <row r="43" spans="1:14">
      <c r="C43" t="s">
        <v>168</v>
      </c>
      <c r="D43" s="45"/>
      <c r="E43" s="48"/>
      <c r="F43" t="e">
        <f>VLOOKUP(B43,#REF!,2,FALSE)</f>
        <v>#REF!</v>
      </c>
      <c r="G43" t="e">
        <f>VLOOKUP(B43,#REF!,3,FALSE)</f>
        <v>#REF!</v>
      </c>
      <c r="H43" t="e">
        <f>VLOOKUP(C43,#REF!,3,FALSE)</f>
        <v>#REF!</v>
      </c>
      <c r="I43" t="e">
        <f>VLOOKUP(C43,#REF!,2,FALSE)</f>
        <v>#REF!</v>
      </c>
    </row>
    <row r="44" spans="1:14">
      <c r="A44">
        <v>1</v>
      </c>
      <c r="B44" s="43">
        <v>143</v>
      </c>
      <c r="C44" s="44">
        <v>185</v>
      </c>
      <c r="D44" s="45">
        <v>2</v>
      </c>
      <c r="E44" s="48">
        <v>7</v>
      </c>
      <c r="F44" t="e">
        <f>VLOOKUP(B44,#REF!,2,FALSE)</f>
        <v>#REF!</v>
      </c>
      <c r="G44" t="e">
        <f>VLOOKUP(B44,#REF!,3,FALSE)</f>
        <v>#REF!</v>
      </c>
      <c r="H44" t="e">
        <f>VLOOKUP(C44,#REF!,3,FALSE)</f>
        <v>#REF!</v>
      </c>
      <c r="I44" t="e">
        <f>VLOOKUP(C44,#REF!,2,FALSE)</f>
        <v>#REF!</v>
      </c>
      <c r="K44" s="47">
        <v>14</v>
      </c>
      <c r="L44" s="44">
        <v>18</v>
      </c>
      <c r="M44" t="e">
        <f>VLOOKUP(K44,#REF!,2,FALSE)</f>
        <v>#REF!</v>
      </c>
      <c r="N44" t="e">
        <f>VLOOKUP(L44,#REF!,2,FALSE)</f>
        <v>#REF!</v>
      </c>
    </row>
    <row r="45" spans="1:14">
      <c r="A45">
        <v>2</v>
      </c>
      <c r="B45" s="43">
        <v>142</v>
      </c>
      <c r="C45" s="44">
        <v>181</v>
      </c>
      <c r="D45" s="45">
        <v>1</v>
      </c>
      <c r="E45" s="48">
        <v>3</v>
      </c>
      <c r="F45" t="e">
        <f>VLOOKUP(B45,#REF!,2,FALSE)</f>
        <v>#REF!</v>
      </c>
      <c r="G45" t="e">
        <f>VLOOKUP(B45,#REF!,3,FALSE)</f>
        <v>#REF!</v>
      </c>
      <c r="H45" t="e">
        <f>VLOOKUP(C45,#REF!,3,FALSE)</f>
        <v>#REF!</v>
      </c>
      <c r="I45" t="e">
        <f>VLOOKUP(C45,#REF!,2,FALSE)</f>
        <v>#REF!</v>
      </c>
    </row>
    <row r="46" spans="1:14">
      <c r="A46">
        <v>3</v>
      </c>
      <c r="B46" s="43">
        <v>144</v>
      </c>
      <c r="C46" s="44">
        <v>183</v>
      </c>
      <c r="D46" s="45">
        <v>2</v>
      </c>
      <c r="E46" s="48">
        <v>8</v>
      </c>
      <c r="F46" t="e">
        <f>VLOOKUP(B46,#REF!,2,FALSE)</f>
        <v>#REF!</v>
      </c>
      <c r="G46" t="e">
        <f>VLOOKUP(B46,#REF!,3,FALSE)</f>
        <v>#REF!</v>
      </c>
      <c r="H46" t="e">
        <f>VLOOKUP(C46,#REF!,3,FALSE)</f>
        <v>#REF!</v>
      </c>
      <c r="I46" t="e">
        <f>VLOOKUP(C46,#REF!,2,FALSE)</f>
        <v>#REF!</v>
      </c>
    </row>
    <row r="47" spans="1:14">
      <c r="A47">
        <v>4</v>
      </c>
      <c r="B47" s="43">
        <v>141</v>
      </c>
      <c r="C47" s="44">
        <v>182</v>
      </c>
      <c r="D47" s="45">
        <v>1</v>
      </c>
      <c r="E47" s="48">
        <v>16</v>
      </c>
      <c r="F47" t="e">
        <f>VLOOKUP(B47,#REF!,2,FALSE)</f>
        <v>#REF!</v>
      </c>
      <c r="G47" t="e">
        <f>VLOOKUP(B47,#REF!,3,FALSE)</f>
        <v>#REF!</v>
      </c>
      <c r="H47" t="e">
        <f>VLOOKUP(C47,#REF!,3,FALSE)</f>
        <v>#REF!</v>
      </c>
      <c r="I47" t="e">
        <f>VLOOKUP(C47,#REF!,2,FALSE)</f>
        <v>#REF!</v>
      </c>
    </row>
    <row r="48" spans="1:14">
      <c r="A48">
        <v>5</v>
      </c>
      <c r="B48" s="43">
        <v>145</v>
      </c>
      <c r="C48" s="44">
        <v>184</v>
      </c>
      <c r="D48" s="45">
        <v>2</v>
      </c>
      <c r="E48" s="48">
        <v>10</v>
      </c>
      <c r="F48" t="e">
        <f>VLOOKUP(B48,#REF!,2,FALSE)</f>
        <v>#REF!</v>
      </c>
      <c r="G48" t="e">
        <f>VLOOKUP(B48,#REF!,3,FALSE)</f>
        <v>#REF!</v>
      </c>
      <c r="H48" t="e">
        <f>VLOOKUP(C48,#REF!,3,FALSE)</f>
        <v>#REF!</v>
      </c>
      <c r="I48" t="e">
        <f>VLOOKUP(C48,#REF!,2,FALSE)</f>
        <v>#REF!</v>
      </c>
    </row>
    <row r="49" spans="1:14">
      <c r="C49" t="s">
        <v>169</v>
      </c>
      <c r="D49" s="45"/>
      <c r="E49" s="48"/>
      <c r="F49" t="e">
        <f>VLOOKUP(B49,#REF!,2,FALSE)</f>
        <v>#REF!</v>
      </c>
      <c r="G49" t="e">
        <f>VLOOKUP(B49,#REF!,3,FALSE)</f>
        <v>#REF!</v>
      </c>
      <c r="H49" t="e">
        <f>VLOOKUP(C49,#REF!,3,FALSE)</f>
        <v>#REF!</v>
      </c>
      <c r="I49" t="e">
        <f>VLOOKUP(C49,#REF!,2,FALSE)</f>
        <v>#REF!</v>
      </c>
    </row>
    <row r="50" spans="1:14">
      <c r="A50">
        <v>1</v>
      </c>
      <c r="B50" s="43">
        <v>152</v>
      </c>
      <c r="C50" s="44">
        <v>47</v>
      </c>
      <c r="D50" s="45">
        <v>2</v>
      </c>
      <c r="E50" s="48">
        <v>5</v>
      </c>
      <c r="F50" t="e">
        <f>VLOOKUP(B50,#REF!,2,FALSE)</f>
        <v>#REF!</v>
      </c>
      <c r="G50" t="e">
        <f>VLOOKUP(B50,#REF!,3,FALSE)</f>
        <v>#REF!</v>
      </c>
      <c r="H50" t="e">
        <f>VLOOKUP(C50,#REF!,3,FALSE)</f>
        <v>#REF!</v>
      </c>
      <c r="I50" t="e">
        <f>VLOOKUP(C50,#REF!,2,FALSE)</f>
        <v>#REF!</v>
      </c>
      <c r="K50" s="47">
        <v>15</v>
      </c>
      <c r="L50" s="44">
        <v>4</v>
      </c>
      <c r="M50" t="e">
        <f>VLOOKUP(K50,#REF!,2,FALSE)</f>
        <v>#REF!</v>
      </c>
      <c r="N50" t="e">
        <f>VLOOKUP(L50,#REF!,2,FALSE)</f>
        <v>#REF!</v>
      </c>
    </row>
    <row r="51" spans="1:14">
      <c r="A51">
        <v>2</v>
      </c>
      <c r="B51" s="43">
        <v>153</v>
      </c>
      <c r="C51" s="44">
        <v>42</v>
      </c>
      <c r="D51" s="45">
        <v>2</v>
      </c>
      <c r="E51" s="48">
        <v>13</v>
      </c>
      <c r="F51" t="e">
        <f>VLOOKUP(B51,#REF!,2,FALSE)</f>
        <v>#REF!</v>
      </c>
      <c r="G51" t="e">
        <f>VLOOKUP(B51,#REF!,3,FALSE)</f>
        <v>#REF!</v>
      </c>
      <c r="H51" t="e">
        <f>VLOOKUP(C51,#REF!,3,FALSE)</f>
        <v>#REF!</v>
      </c>
      <c r="I51" t="e">
        <f>VLOOKUP(C51,#REF!,2,FALSE)</f>
        <v>#REF!</v>
      </c>
    </row>
    <row r="52" spans="1:14">
      <c r="A52">
        <v>3</v>
      </c>
      <c r="B52" s="43">
        <v>154</v>
      </c>
      <c r="C52" s="44">
        <v>43</v>
      </c>
      <c r="D52" s="45">
        <v>2</v>
      </c>
      <c r="E52" s="48">
        <v>23</v>
      </c>
      <c r="F52" t="e">
        <f>VLOOKUP(B52,#REF!,2,FALSE)</f>
        <v>#REF!</v>
      </c>
      <c r="G52" t="e">
        <f>VLOOKUP(B52,#REF!,3,FALSE)</f>
        <v>#REF!</v>
      </c>
      <c r="H52" t="e">
        <f>VLOOKUP(C52,#REF!,3,FALSE)</f>
        <v>#REF!</v>
      </c>
      <c r="I52" t="e">
        <f>VLOOKUP(C52,#REF!,2,FALSE)</f>
        <v>#REF!</v>
      </c>
    </row>
    <row r="53" spans="1:14">
      <c r="A53">
        <v>4</v>
      </c>
      <c r="B53" s="43">
        <v>151</v>
      </c>
      <c r="C53" s="44">
        <v>46</v>
      </c>
      <c r="D53" s="45">
        <v>2</v>
      </c>
      <c r="E53" s="48">
        <v>2</v>
      </c>
      <c r="F53" t="e">
        <f>VLOOKUP(B53,#REF!,2,FALSE)</f>
        <v>#REF!</v>
      </c>
      <c r="G53" t="e">
        <f>VLOOKUP(B53,#REF!,3,FALSE)</f>
        <v>#REF!</v>
      </c>
      <c r="H53" t="e">
        <f>VLOOKUP(C53,#REF!,3,FALSE)</f>
        <v>#REF!</v>
      </c>
      <c r="I53" t="e">
        <f>VLOOKUP(C53,#REF!,2,FALSE)</f>
        <v>#REF!</v>
      </c>
    </row>
    <row r="54" spans="1:14">
      <c r="A54">
        <v>5</v>
      </c>
      <c r="B54" s="43">
        <v>155</v>
      </c>
      <c r="C54" s="44">
        <v>41</v>
      </c>
      <c r="D54" s="45">
        <v>1</v>
      </c>
      <c r="E54" s="48">
        <v>1</v>
      </c>
      <c r="F54" t="e">
        <f>VLOOKUP(B54,#REF!,2,FALSE)</f>
        <v>#REF!</v>
      </c>
      <c r="G54" t="e">
        <f>VLOOKUP(B54,#REF!,3,FALSE)</f>
        <v>#REF!</v>
      </c>
      <c r="H54" t="e">
        <f>VLOOKUP(C54,#REF!,3,FALSE)</f>
        <v>#REF!</v>
      </c>
      <c r="I54" t="e">
        <f>VLOOKUP(C54,#REF!,2,FALSE)</f>
        <v>#REF!</v>
      </c>
    </row>
    <row r="55" spans="1:14">
      <c r="C55" t="s">
        <v>170</v>
      </c>
      <c r="D55" s="45"/>
      <c r="E55" s="48"/>
      <c r="F55" t="e">
        <f>VLOOKUP(B55,#REF!,2,FALSE)</f>
        <v>#REF!</v>
      </c>
      <c r="G55" t="e">
        <f>VLOOKUP(B55,#REF!,3,FALSE)</f>
        <v>#REF!</v>
      </c>
      <c r="H55" t="e">
        <f>VLOOKUP(C55,#REF!,3,FALSE)</f>
        <v>#REF!</v>
      </c>
      <c r="I55" t="e">
        <f>VLOOKUP(C55,#REF!,2,FALSE)</f>
        <v>#REF!</v>
      </c>
    </row>
    <row r="56" spans="1:14">
      <c r="A56">
        <v>1</v>
      </c>
      <c r="B56" s="43">
        <v>15</v>
      </c>
      <c r="C56" s="44">
        <v>197</v>
      </c>
      <c r="D56" s="45">
        <v>2</v>
      </c>
      <c r="E56" s="48">
        <v>7</v>
      </c>
      <c r="F56" t="e">
        <f>VLOOKUP(B56,#REF!,2,FALSE)</f>
        <v>#REF!</v>
      </c>
      <c r="G56" t="e">
        <f>VLOOKUP(B56,#REF!,3,FALSE)</f>
        <v>#REF!</v>
      </c>
      <c r="H56" t="e">
        <f>VLOOKUP(C56,#REF!,3,FALSE)</f>
        <v>#REF!</v>
      </c>
      <c r="I56" t="e">
        <f>VLOOKUP(C56,#REF!,2,FALSE)</f>
        <v>#REF!</v>
      </c>
      <c r="K56" s="47">
        <v>1</v>
      </c>
      <c r="L56" s="44">
        <v>19</v>
      </c>
      <c r="M56" t="e">
        <f>VLOOKUP(K56,#REF!,2,FALSE)</f>
        <v>#REF!</v>
      </c>
      <c r="N56" t="e">
        <f>VLOOKUP(L56,#REF!,2,FALSE)</f>
        <v>#REF!</v>
      </c>
    </row>
    <row r="57" spans="1:14">
      <c r="A57">
        <v>2</v>
      </c>
      <c r="B57" s="43">
        <v>12</v>
      </c>
      <c r="C57" s="44">
        <v>193</v>
      </c>
      <c r="D57" s="45">
        <v>2</v>
      </c>
      <c r="E57" s="48">
        <v>13</v>
      </c>
      <c r="F57" t="e">
        <f>VLOOKUP(B57,#REF!,2,FALSE)</f>
        <v>#REF!</v>
      </c>
      <c r="G57" t="e">
        <f>VLOOKUP(B57,#REF!,3,FALSE)</f>
        <v>#REF!</v>
      </c>
      <c r="H57" t="e">
        <f>VLOOKUP(C57,#REF!,3,FALSE)</f>
        <v>#REF!</v>
      </c>
      <c r="I57" t="e">
        <f>VLOOKUP(C57,#REF!,2,FALSE)</f>
        <v>#REF!</v>
      </c>
    </row>
    <row r="58" spans="1:14">
      <c r="A58">
        <v>3</v>
      </c>
      <c r="B58" s="43">
        <v>11</v>
      </c>
      <c r="C58" s="44">
        <v>191</v>
      </c>
      <c r="D58" s="45">
        <v>2</v>
      </c>
      <c r="E58" s="48">
        <v>19</v>
      </c>
      <c r="F58" t="e">
        <f>VLOOKUP(B58,#REF!,2,FALSE)</f>
        <v>#REF!</v>
      </c>
      <c r="G58" t="e">
        <f>VLOOKUP(B58,#REF!,3,FALSE)</f>
        <v>#REF!</v>
      </c>
      <c r="H58" t="e">
        <f>VLOOKUP(C58,#REF!,3,FALSE)</f>
        <v>#REF!</v>
      </c>
      <c r="I58" t="e">
        <f>VLOOKUP(C58,#REF!,2,FALSE)</f>
        <v>#REF!</v>
      </c>
    </row>
    <row r="59" spans="1:14">
      <c r="A59">
        <v>4</v>
      </c>
      <c r="B59" s="43">
        <v>17</v>
      </c>
      <c r="C59" s="44">
        <v>192</v>
      </c>
      <c r="D59" s="45">
        <v>2</v>
      </c>
      <c r="E59" s="48">
        <v>4</v>
      </c>
      <c r="F59" t="e">
        <f>VLOOKUP(B59,#REF!,2,FALSE)</f>
        <v>#REF!</v>
      </c>
      <c r="G59" t="e">
        <f>VLOOKUP(B59,#REF!,3,FALSE)</f>
        <v>#REF!</v>
      </c>
      <c r="H59" t="e">
        <f>VLOOKUP(C59,#REF!,3,FALSE)</f>
        <v>#REF!</v>
      </c>
      <c r="I59" t="e">
        <f>VLOOKUP(C59,#REF!,2,FALSE)</f>
        <v>#REF!</v>
      </c>
    </row>
    <row r="60" spans="1:14">
      <c r="A60">
        <v>5</v>
      </c>
      <c r="B60" s="43">
        <v>13</v>
      </c>
      <c r="C60" s="44">
        <v>195</v>
      </c>
      <c r="D60" s="45">
        <v>2</v>
      </c>
      <c r="E60" s="48">
        <v>7</v>
      </c>
      <c r="F60" t="e">
        <f>VLOOKUP(B60,#REF!,2,FALSE)</f>
        <v>#REF!</v>
      </c>
      <c r="G60" t="e">
        <f>VLOOKUP(B60,#REF!,3,FALSE)</f>
        <v>#REF!</v>
      </c>
      <c r="H60" t="e">
        <f>VLOOKUP(C60,#REF!,3,FALSE)</f>
        <v>#REF!</v>
      </c>
      <c r="I60" t="e">
        <f>VLOOKUP(C60,#REF!,2,FALSE)</f>
        <v>#REF!</v>
      </c>
    </row>
  </sheetData>
  <sheetProtection selectLockedCells="1"/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A603-D3D9-4676-A156-87205DCD1E9F}">
  <sheetPr codeName="Sheet5">
    <tabColor rgb="FF00B050"/>
  </sheetPr>
  <dimension ref="A1:N60"/>
  <sheetViews>
    <sheetView topLeftCell="A7" workbookViewId="0">
      <selection activeCell="X1" sqref="X1"/>
    </sheetView>
  </sheetViews>
  <sheetFormatPr baseColWidth="10" defaultColWidth="8.83203125" defaultRowHeight="18"/>
  <cols>
    <col min="6" max="9" width="13.6640625" customWidth="1"/>
  </cols>
  <sheetData>
    <row r="1" spans="1:14">
      <c r="C1" t="s">
        <v>161</v>
      </c>
      <c r="D1" t="s">
        <v>171</v>
      </c>
      <c r="E1" t="s">
        <v>172</v>
      </c>
    </row>
    <row r="2" spans="1:14">
      <c r="A2">
        <v>1</v>
      </c>
      <c r="B2" s="43">
        <v>122</v>
      </c>
      <c r="C2" s="44">
        <v>94</v>
      </c>
      <c r="D2" s="45">
        <v>2</v>
      </c>
      <c r="E2" s="48">
        <v>1</v>
      </c>
      <c r="F2" t="e">
        <f>VLOOKUP(B2,#REF!,2,FALSE)</f>
        <v>#REF!</v>
      </c>
      <c r="G2" t="e">
        <f>VLOOKUP(B2,#REF!,3,FALSE)</f>
        <v>#REF!</v>
      </c>
      <c r="H2" t="e">
        <f>VLOOKUP(C2,#REF!,3,FALSE)</f>
        <v>#REF!</v>
      </c>
      <c r="I2" t="e">
        <f>VLOOKUP(C2,#REF!,2,FALSE)</f>
        <v>#REF!</v>
      </c>
      <c r="K2" s="47">
        <v>12</v>
      </c>
      <c r="L2" s="44">
        <v>9</v>
      </c>
      <c r="M2" t="e">
        <f>VLOOKUP(K2,#REF!,2,FALSE)</f>
        <v>#REF!</v>
      </c>
      <c r="N2" t="e">
        <f>VLOOKUP(L2,#REF!,2,FALSE)</f>
        <v>#REF!</v>
      </c>
    </row>
    <row r="3" spans="1:14">
      <c r="A3">
        <v>2</v>
      </c>
      <c r="B3" s="43">
        <v>123</v>
      </c>
      <c r="C3" s="44">
        <v>91</v>
      </c>
      <c r="D3" s="45">
        <v>2</v>
      </c>
      <c r="E3" s="48">
        <v>8</v>
      </c>
      <c r="F3" t="e">
        <f>VLOOKUP(B3,#REF!,2,FALSE)</f>
        <v>#REF!</v>
      </c>
      <c r="G3" t="e">
        <f>VLOOKUP(B3,#REF!,3,FALSE)</f>
        <v>#REF!</v>
      </c>
      <c r="H3" t="e">
        <f>VLOOKUP(C3,#REF!,3,FALSE)</f>
        <v>#REF!</v>
      </c>
      <c r="I3" t="e">
        <f>VLOOKUP(C3,#REF!,2,FALSE)</f>
        <v>#REF!</v>
      </c>
    </row>
    <row r="4" spans="1:14">
      <c r="A4">
        <v>3</v>
      </c>
      <c r="B4" s="43">
        <v>126</v>
      </c>
      <c r="C4" s="44">
        <v>93</v>
      </c>
      <c r="D4" s="45">
        <v>2</v>
      </c>
      <c r="E4" s="48">
        <v>4</v>
      </c>
      <c r="F4" t="e">
        <f>VLOOKUP(B4,#REF!,2,FALSE)</f>
        <v>#REF!</v>
      </c>
      <c r="G4" t="e">
        <f>VLOOKUP(B4,#REF!,3,FALSE)</f>
        <v>#REF!</v>
      </c>
      <c r="H4" t="e">
        <f>VLOOKUP(C4,#REF!,3,FALSE)</f>
        <v>#REF!</v>
      </c>
      <c r="I4" t="e">
        <f>VLOOKUP(C4,#REF!,2,FALSE)</f>
        <v>#REF!</v>
      </c>
    </row>
    <row r="5" spans="1:14">
      <c r="A5">
        <v>4</v>
      </c>
      <c r="B5" s="43">
        <v>125</v>
      </c>
      <c r="C5" s="44">
        <v>92</v>
      </c>
      <c r="D5" s="45">
        <v>2</v>
      </c>
      <c r="E5" s="48">
        <v>1</v>
      </c>
      <c r="F5" t="e">
        <f>VLOOKUP(B5,#REF!,2,FALSE)</f>
        <v>#REF!</v>
      </c>
      <c r="G5" t="e">
        <f>VLOOKUP(B5,#REF!,3,FALSE)</f>
        <v>#REF!</v>
      </c>
      <c r="H5" t="e">
        <f>VLOOKUP(C5,#REF!,3,FALSE)</f>
        <v>#REF!</v>
      </c>
      <c r="I5" t="e">
        <f>VLOOKUP(C5,#REF!,2,FALSE)</f>
        <v>#REF!</v>
      </c>
    </row>
    <row r="6" spans="1:14">
      <c r="A6">
        <v>5</v>
      </c>
      <c r="B6" s="43">
        <v>121</v>
      </c>
      <c r="C6" s="44">
        <v>95</v>
      </c>
      <c r="D6" s="45">
        <v>1</v>
      </c>
      <c r="E6" s="48">
        <v>3</v>
      </c>
      <c r="F6" t="e">
        <f>VLOOKUP(B6,#REF!,2,FALSE)</f>
        <v>#REF!</v>
      </c>
      <c r="G6" t="e">
        <f>VLOOKUP(B6,#REF!,3,FALSE)</f>
        <v>#REF!</v>
      </c>
      <c r="H6" t="e">
        <f>VLOOKUP(C6,#REF!,3,FALSE)</f>
        <v>#REF!</v>
      </c>
      <c r="I6" t="e">
        <f>VLOOKUP(C6,#REF!,2,FALSE)</f>
        <v>#REF!</v>
      </c>
    </row>
    <row r="7" spans="1:14">
      <c r="C7" t="s">
        <v>162</v>
      </c>
      <c r="D7" s="45"/>
      <c r="E7" s="48"/>
      <c r="F7" t="e">
        <f>VLOOKUP(B7,#REF!,2,FALSE)</f>
        <v>#REF!</v>
      </c>
      <c r="G7" t="e">
        <f>VLOOKUP(B7,#REF!,3,FALSE)</f>
        <v>#REF!</v>
      </c>
      <c r="H7" t="e">
        <f>VLOOKUP(C7,#REF!,3,FALSE)</f>
        <v>#REF!</v>
      </c>
      <c r="I7" t="e">
        <f>VLOOKUP(C7,#REF!,2,FALSE)</f>
        <v>#REF!</v>
      </c>
    </row>
    <row r="8" spans="1:14">
      <c r="A8">
        <v>1</v>
      </c>
      <c r="B8" s="43">
        <v>72</v>
      </c>
      <c r="C8" s="44">
        <v>166</v>
      </c>
      <c r="D8" s="45">
        <v>2</v>
      </c>
      <c r="E8" s="48">
        <v>15</v>
      </c>
      <c r="F8" t="e">
        <f>VLOOKUP(B8,#REF!,2,FALSE)</f>
        <v>#REF!</v>
      </c>
      <c r="G8" t="e">
        <f>VLOOKUP(B8,#REF!,3,FALSE)</f>
        <v>#REF!</v>
      </c>
      <c r="H8" t="e">
        <f>VLOOKUP(C8,#REF!,3,FALSE)</f>
        <v>#REF!</v>
      </c>
      <c r="I8" t="e">
        <f>VLOOKUP(C8,#REF!,2,FALSE)</f>
        <v>#REF!</v>
      </c>
      <c r="K8" s="47">
        <v>7</v>
      </c>
      <c r="L8" s="44">
        <v>16</v>
      </c>
      <c r="M8" t="e">
        <f>VLOOKUP(K8,#REF!,2,FALSE)</f>
        <v>#REF!</v>
      </c>
      <c r="N8" t="e">
        <f>VLOOKUP(L8,#REF!,2,FALSE)</f>
        <v>#REF!</v>
      </c>
    </row>
    <row r="9" spans="1:14">
      <c r="A9">
        <v>2</v>
      </c>
      <c r="B9" s="43">
        <v>76</v>
      </c>
      <c r="C9" s="44">
        <v>165</v>
      </c>
      <c r="D9" s="45">
        <v>2</v>
      </c>
      <c r="E9" s="48">
        <v>2</v>
      </c>
      <c r="F9" t="e">
        <f>VLOOKUP(B9,#REF!,2,FALSE)</f>
        <v>#REF!</v>
      </c>
      <c r="G9" t="e">
        <f>VLOOKUP(B9,#REF!,3,FALSE)</f>
        <v>#REF!</v>
      </c>
      <c r="H9" t="e">
        <f>VLOOKUP(C9,#REF!,3,FALSE)</f>
        <v>#REF!</v>
      </c>
      <c r="I9" t="e">
        <f>VLOOKUP(C9,#REF!,2,FALSE)</f>
        <v>#REF!</v>
      </c>
    </row>
    <row r="10" spans="1:14">
      <c r="A10">
        <v>3</v>
      </c>
      <c r="B10" s="43">
        <v>77</v>
      </c>
      <c r="C10" s="44">
        <v>162</v>
      </c>
      <c r="D10" s="45">
        <v>2</v>
      </c>
      <c r="E10" s="48">
        <v>14</v>
      </c>
      <c r="F10" t="e">
        <f>VLOOKUP(B10,#REF!,2,FALSE)</f>
        <v>#REF!</v>
      </c>
      <c r="G10" t="e">
        <f>VLOOKUP(B10,#REF!,3,FALSE)</f>
        <v>#REF!</v>
      </c>
      <c r="H10" t="e">
        <f>VLOOKUP(C10,#REF!,3,FALSE)</f>
        <v>#REF!</v>
      </c>
      <c r="I10" t="e">
        <f>VLOOKUP(C10,#REF!,2,FALSE)</f>
        <v>#REF!</v>
      </c>
    </row>
    <row r="11" spans="1:14">
      <c r="A11">
        <v>4</v>
      </c>
      <c r="B11" s="43">
        <v>71</v>
      </c>
      <c r="C11" s="44">
        <v>161</v>
      </c>
      <c r="D11" s="45">
        <v>2</v>
      </c>
      <c r="E11" s="48">
        <v>13</v>
      </c>
      <c r="F11" t="e">
        <f>VLOOKUP(B11,#REF!,2,FALSE)</f>
        <v>#REF!</v>
      </c>
      <c r="G11" t="e">
        <f>VLOOKUP(B11,#REF!,3,FALSE)</f>
        <v>#REF!</v>
      </c>
      <c r="H11" t="e">
        <f>VLOOKUP(C11,#REF!,3,FALSE)</f>
        <v>#REF!</v>
      </c>
      <c r="I11" t="e">
        <f>VLOOKUP(C11,#REF!,2,FALSE)</f>
        <v>#REF!</v>
      </c>
    </row>
    <row r="12" spans="1:14">
      <c r="A12">
        <v>5</v>
      </c>
      <c r="B12" s="43">
        <v>73</v>
      </c>
      <c r="C12" s="44">
        <v>163</v>
      </c>
      <c r="D12" s="45">
        <v>2</v>
      </c>
      <c r="E12" s="48">
        <v>11</v>
      </c>
      <c r="F12" t="e">
        <f>VLOOKUP(B12,#REF!,2,FALSE)</f>
        <v>#REF!</v>
      </c>
      <c r="G12" t="e">
        <f>VLOOKUP(B12,#REF!,3,FALSE)</f>
        <v>#REF!</v>
      </c>
      <c r="H12" t="e">
        <f>VLOOKUP(C12,#REF!,3,FALSE)</f>
        <v>#REF!</v>
      </c>
      <c r="I12" t="e">
        <f>VLOOKUP(C12,#REF!,2,FALSE)</f>
        <v>#REF!</v>
      </c>
    </row>
    <row r="13" spans="1:14">
      <c r="C13" t="s">
        <v>163</v>
      </c>
      <c r="D13" s="45"/>
      <c r="E13" s="48"/>
      <c r="F13" t="e">
        <f>VLOOKUP(B13,#REF!,2,FALSE)</f>
        <v>#REF!</v>
      </c>
      <c r="G13" t="e">
        <f>VLOOKUP(B13,#REF!,3,FALSE)</f>
        <v>#REF!</v>
      </c>
      <c r="H13" t="e">
        <f>VLOOKUP(C13,#REF!,3,FALSE)</f>
        <v>#REF!</v>
      </c>
      <c r="I13" t="e">
        <f>VLOOKUP(C13,#REF!,2,FALSE)</f>
        <v>#REF!</v>
      </c>
    </row>
    <row r="14" spans="1:14">
      <c r="A14">
        <v>1</v>
      </c>
      <c r="B14" s="43">
        <v>55</v>
      </c>
      <c r="C14" s="44">
        <v>104</v>
      </c>
      <c r="D14" s="45">
        <v>1</v>
      </c>
      <c r="E14" s="48">
        <v>3</v>
      </c>
      <c r="F14" t="e">
        <f>VLOOKUP(B14,#REF!,2,FALSE)</f>
        <v>#REF!</v>
      </c>
      <c r="G14" t="e">
        <f>VLOOKUP(B14,#REF!,3,FALSE)</f>
        <v>#REF!</v>
      </c>
      <c r="H14" t="e">
        <f>VLOOKUP(C14,#REF!,3,FALSE)</f>
        <v>#REF!</v>
      </c>
      <c r="I14" t="e">
        <f>VLOOKUP(C14,#REF!,2,FALSE)</f>
        <v>#REF!</v>
      </c>
      <c r="K14" s="47">
        <v>5</v>
      </c>
      <c r="L14" s="44">
        <v>10</v>
      </c>
      <c r="M14" t="e">
        <f>VLOOKUP(K14,#REF!,2,FALSE)</f>
        <v>#REF!</v>
      </c>
      <c r="N14" t="e">
        <f>VLOOKUP(L14,#REF!,2,FALSE)</f>
        <v>#REF!</v>
      </c>
    </row>
    <row r="15" spans="1:14">
      <c r="A15">
        <v>2</v>
      </c>
      <c r="B15" s="43">
        <v>56</v>
      </c>
      <c r="C15" s="44">
        <v>101</v>
      </c>
      <c r="D15" s="45">
        <v>2</v>
      </c>
      <c r="E15" s="48">
        <v>24</v>
      </c>
      <c r="F15" t="e">
        <f>VLOOKUP(B15,#REF!,2,FALSE)</f>
        <v>#REF!</v>
      </c>
      <c r="G15" t="e">
        <f>VLOOKUP(B15,#REF!,3,FALSE)</f>
        <v>#REF!</v>
      </c>
      <c r="H15" t="e">
        <f>VLOOKUP(C15,#REF!,3,FALSE)</f>
        <v>#REF!</v>
      </c>
      <c r="I15" t="e">
        <f>VLOOKUP(C15,#REF!,2,FALSE)</f>
        <v>#REF!</v>
      </c>
    </row>
    <row r="16" spans="1:14">
      <c r="A16">
        <v>3</v>
      </c>
      <c r="B16" s="43">
        <v>53</v>
      </c>
      <c r="C16" s="44">
        <v>105</v>
      </c>
      <c r="D16" s="45">
        <v>1</v>
      </c>
      <c r="E16" s="48">
        <v>15</v>
      </c>
      <c r="F16" t="e">
        <f>VLOOKUP(B16,#REF!,2,FALSE)</f>
        <v>#REF!</v>
      </c>
      <c r="G16" t="e">
        <f>VLOOKUP(B16,#REF!,3,FALSE)</f>
        <v>#REF!</v>
      </c>
      <c r="H16" t="e">
        <f>VLOOKUP(C16,#REF!,3,FALSE)</f>
        <v>#REF!</v>
      </c>
      <c r="I16" t="e">
        <f>VLOOKUP(C16,#REF!,2,FALSE)</f>
        <v>#REF!</v>
      </c>
    </row>
    <row r="17" spans="1:14">
      <c r="A17">
        <v>4</v>
      </c>
      <c r="B17" s="43">
        <v>52</v>
      </c>
      <c r="C17" s="44">
        <v>102</v>
      </c>
      <c r="D17" s="45">
        <v>2</v>
      </c>
      <c r="E17" s="48">
        <v>6</v>
      </c>
      <c r="F17" t="e">
        <f>VLOOKUP(B17,#REF!,2,FALSE)</f>
        <v>#REF!</v>
      </c>
      <c r="G17" t="e">
        <f>VLOOKUP(B17,#REF!,3,FALSE)</f>
        <v>#REF!</v>
      </c>
      <c r="H17" t="e">
        <f>VLOOKUP(C17,#REF!,3,FALSE)</f>
        <v>#REF!</v>
      </c>
      <c r="I17" t="e">
        <f>VLOOKUP(C17,#REF!,2,FALSE)</f>
        <v>#REF!</v>
      </c>
    </row>
    <row r="18" spans="1:14">
      <c r="A18">
        <v>5</v>
      </c>
      <c r="B18" s="43">
        <v>51</v>
      </c>
      <c r="C18" s="44">
        <v>103</v>
      </c>
      <c r="D18" s="45">
        <v>1</v>
      </c>
      <c r="E18" s="48">
        <v>15</v>
      </c>
      <c r="F18" t="e">
        <f>VLOOKUP(B18,#REF!,2,FALSE)</f>
        <v>#REF!</v>
      </c>
      <c r="G18" t="e">
        <f>VLOOKUP(B18,#REF!,3,FALSE)</f>
        <v>#REF!</v>
      </c>
      <c r="H18" t="e">
        <f>VLOOKUP(C18,#REF!,3,FALSE)</f>
        <v>#REF!</v>
      </c>
      <c r="I18" t="e">
        <f>VLOOKUP(C18,#REF!,2,FALSE)</f>
        <v>#REF!</v>
      </c>
    </row>
    <row r="19" spans="1:14">
      <c r="C19" t="s">
        <v>164</v>
      </c>
      <c r="D19" s="45"/>
      <c r="E19" s="48"/>
      <c r="F19" t="e">
        <f>VLOOKUP(B19,#REF!,2,FALSE)</f>
        <v>#REF!</v>
      </c>
      <c r="G19" t="e">
        <f>VLOOKUP(B19,#REF!,3,FALSE)</f>
        <v>#REF!</v>
      </c>
      <c r="H19" t="e">
        <f>VLOOKUP(C19,#REF!,3,FALSE)</f>
        <v>#REF!</v>
      </c>
      <c r="I19" t="e">
        <f>VLOOKUP(C19,#REF!,2,FALSE)</f>
        <v>#REF!</v>
      </c>
    </row>
    <row r="20" spans="1:14">
      <c r="A20">
        <v>1</v>
      </c>
      <c r="B20" s="43">
        <v>172</v>
      </c>
      <c r="C20" s="44">
        <v>131</v>
      </c>
      <c r="D20" s="45">
        <v>1</v>
      </c>
      <c r="E20" s="48">
        <v>7</v>
      </c>
      <c r="F20" t="e">
        <f>VLOOKUP(B20,#REF!,2,FALSE)</f>
        <v>#REF!</v>
      </c>
      <c r="G20" t="e">
        <f>VLOOKUP(B20,#REF!,3,FALSE)</f>
        <v>#REF!</v>
      </c>
      <c r="H20" t="e">
        <f>VLOOKUP(C20,#REF!,3,FALSE)</f>
        <v>#REF!</v>
      </c>
      <c r="I20" t="e">
        <f>VLOOKUP(C20,#REF!,2,FALSE)</f>
        <v>#REF!</v>
      </c>
      <c r="K20" s="47">
        <v>17</v>
      </c>
      <c r="L20" s="44">
        <v>13</v>
      </c>
      <c r="M20" t="e">
        <f>VLOOKUP(K20,#REF!,2,FALSE)</f>
        <v>#REF!</v>
      </c>
      <c r="N20" t="e">
        <f>VLOOKUP(L20,#REF!,2,FALSE)</f>
        <v>#REF!</v>
      </c>
    </row>
    <row r="21" spans="1:14">
      <c r="A21">
        <v>2</v>
      </c>
      <c r="B21" s="43">
        <v>175</v>
      </c>
      <c r="C21" s="44">
        <v>134</v>
      </c>
      <c r="D21" s="45">
        <v>1</v>
      </c>
      <c r="E21" s="48">
        <v>14</v>
      </c>
      <c r="F21" t="e">
        <f>VLOOKUP(B21,#REF!,2,FALSE)</f>
        <v>#REF!</v>
      </c>
      <c r="G21" t="e">
        <f>VLOOKUP(B21,#REF!,3,FALSE)</f>
        <v>#REF!</v>
      </c>
      <c r="H21" t="e">
        <f>VLOOKUP(C21,#REF!,3,FALSE)</f>
        <v>#REF!</v>
      </c>
      <c r="I21" t="e">
        <f>VLOOKUP(C21,#REF!,2,FALSE)</f>
        <v>#REF!</v>
      </c>
    </row>
    <row r="22" spans="1:14">
      <c r="A22">
        <v>3</v>
      </c>
      <c r="B22" s="43">
        <v>173</v>
      </c>
      <c r="C22" s="44">
        <v>136</v>
      </c>
      <c r="D22" s="45">
        <v>1</v>
      </c>
      <c r="E22" s="48">
        <v>11</v>
      </c>
      <c r="F22" t="e">
        <f>VLOOKUP(B22,#REF!,2,FALSE)</f>
        <v>#REF!</v>
      </c>
      <c r="G22" t="e">
        <f>VLOOKUP(B22,#REF!,3,FALSE)</f>
        <v>#REF!</v>
      </c>
      <c r="H22" t="e">
        <f>VLOOKUP(C22,#REF!,3,FALSE)</f>
        <v>#REF!</v>
      </c>
      <c r="I22" t="e">
        <f>VLOOKUP(C22,#REF!,2,FALSE)</f>
        <v>#REF!</v>
      </c>
    </row>
    <row r="23" spans="1:14">
      <c r="A23">
        <v>4</v>
      </c>
      <c r="B23" s="43">
        <v>171</v>
      </c>
      <c r="C23" s="44">
        <v>133</v>
      </c>
      <c r="D23" s="45">
        <v>1</v>
      </c>
      <c r="E23" s="48">
        <v>17</v>
      </c>
      <c r="F23" t="e">
        <f>VLOOKUP(B23,#REF!,2,FALSE)</f>
        <v>#REF!</v>
      </c>
      <c r="G23" t="e">
        <f>VLOOKUP(B23,#REF!,3,FALSE)</f>
        <v>#REF!</v>
      </c>
      <c r="H23" t="e">
        <f>VLOOKUP(C23,#REF!,3,FALSE)</f>
        <v>#REF!</v>
      </c>
      <c r="I23" t="e">
        <f>VLOOKUP(C23,#REF!,2,FALSE)</f>
        <v>#REF!</v>
      </c>
    </row>
    <row r="24" spans="1:14">
      <c r="A24">
        <v>5</v>
      </c>
      <c r="B24" s="43">
        <v>176</v>
      </c>
      <c r="C24" s="44">
        <v>132</v>
      </c>
      <c r="D24" s="45">
        <v>1</v>
      </c>
      <c r="E24" s="48">
        <v>4</v>
      </c>
      <c r="F24" t="e">
        <f>VLOOKUP(B24,#REF!,2,FALSE)</f>
        <v>#REF!</v>
      </c>
      <c r="G24" t="e">
        <f>VLOOKUP(B24,#REF!,3,FALSE)</f>
        <v>#REF!</v>
      </c>
      <c r="H24" t="e">
        <f>VLOOKUP(C24,#REF!,3,FALSE)</f>
        <v>#REF!</v>
      </c>
      <c r="I24" t="e">
        <f>VLOOKUP(C24,#REF!,2,FALSE)</f>
        <v>#REF!</v>
      </c>
    </row>
    <row r="25" spans="1:14">
      <c r="C25" t="s">
        <v>165</v>
      </c>
      <c r="D25" s="45"/>
      <c r="E25" s="48"/>
      <c r="F25" t="e">
        <f>VLOOKUP(B25,#REF!,2,FALSE)</f>
        <v>#REF!</v>
      </c>
      <c r="G25" t="e">
        <f>VLOOKUP(B25,#REF!,3,FALSE)</f>
        <v>#REF!</v>
      </c>
      <c r="H25" t="e">
        <f>VLOOKUP(C25,#REF!,3,FALSE)</f>
        <v>#REF!</v>
      </c>
      <c r="I25" t="e">
        <f>VLOOKUP(C25,#REF!,2,FALSE)</f>
        <v>#REF!</v>
      </c>
    </row>
    <row r="26" spans="1:14">
      <c r="A26">
        <v>1</v>
      </c>
      <c r="B26" s="43"/>
      <c r="C26" s="44">
        <v>113</v>
      </c>
      <c r="D26" s="45">
        <v>2</v>
      </c>
      <c r="E26" s="48" t="s">
        <v>190</v>
      </c>
      <c r="F26" t="e">
        <f>VLOOKUP(B26,#REF!,2,FALSE)</f>
        <v>#REF!</v>
      </c>
      <c r="G26" t="e">
        <f>VLOOKUP(B26,#REF!,3,FALSE)</f>
        <v>#REF!</v>
      </c>
      <c r="H26" t="e">
        <f>VLOOKUP(C26,#REF!,3,FALSE)</f>
        <v>#REF!</v>
      </c>
      <c r="I26" t="e">
        <f>VLOOKUP(C26,#REF!,2,FALSE)</f>
        <v>#REF!</v>
      </c>
      <c r="K26" s="47">
        <v>20</v>
      </c>
      <c r="L26" s="44">
        <v>11</v>
      </c>
      <c r="M26" t="e">
        <f>VLOOKUP(K26,#REF!,2,FALSE)</f>
        <v>#REF!</v>
      </c>
      <c r="N26" t="e">
        <f>VLOOKUP(L26,#REF!,2,FALSE)</f>
        <v>#REF!</v>
      </c>
    </row>
    <row r="27" spans="1:14">
      <c r="A27">
        <v>2</v>
      </c>
      <c r="B27" s="43">
        <v>201</v>
      </c>
      <c r="C27" s="44">
        <v>111</v>
      </c>
      <c r="D27" s="45">
        <v>2</v>
      </c>
      <c r="E27" s="48">
        <v>23</v>
      </c>
      <c r="F27" t="e">
        <f>VLOOKUP(B27,#REF!,2,FALSE)</f>
        <v>#REF!</v>
      </c>
      <c r="G27" t="e">
        <f>VLOOKUP(B27,#REF!,3,FALSE)</f>
        <v>#REF!</v>
      </c>
      <c r="H27" t="e">
        <f>VLOOKUP(C27,#REF!,3,FALSE)</f>
        <v>#REF!</v>
      </c>
      <c r="I27" t="e">
        <f>VLOOKUP(C27,#REF!,2,FALSE)</f>
        <v>#REF!</v>
      </c>
    </row>
    <row r="28" spans="1:14">
      <c r="A28">
        <v>3</v>
      </c>
      <c r="B28" s="43">
        <v>204</v>
      </c>
      <c r="C28" s="44">
        <v>114</v>
      </c>
      <c r="D28" s="45">
        <v>2</v>
      </c>
      <c r="E28" s="48">
        <v>23</v>
      </c>
      <c r="F28" t="e">
        <f>VLOOKUP(B28,#REF!,2,FALSE)</f>
        <v>#REF!</v>
      </c>
      <c r="G28" t="e">
        <f>VLOOKUP(B28,#REF!,3,FALSE)</f>
        <v>#REF!</v>
      </c>
      <c r="H28" t="e">
        <f>VLOOKUP(C28,#REF!,3,FALSE)</f>
        <v>#REF!</v>
      </c>
      <c r="I28" t="e">
        <f>VLOOKUP(C28,#REF!,2,FALSE)</f>
        <v>#REF!</v>
      </c>
    </row>
    <row r="29" spans="1:14">
      <c r="A29">
        <v>4</v>
      </c>
      <c r="B29" s="43">
        <v>203</v>
      </c>
      <c r="C29" s="44">
        <v>117</v>
      </c>
      <c r="D29" s="45">
        <v>2</v>
      </c>
      <c r="E29" s="48">
        <v>3</v>
      </c>
      <c r="F29" t="e">
        <f>VLOOKUP(B29,#REF!,2,FALSE)</f>
        <v>#REF!</v>
      </c>
      <c r="G29" t="e">
        <f>VLOOKUP(B29,#REF!,3,FALSE)</f>
        <v>#REF!</v>
      </c>
      <c r="H29" t="e">
        <f>VLOOKUP(C29,#REF!,3,FALSE)</f>
        <v>#REF!</v>
      </c>
      <c r="I29" t="e">
        <f>VLOOKUP(C29,#REF!,2,FALSE)</f>
        <v>#REF!</v>
      </c>
    </row>
    <row r="30" spans="1:14">
      <c r="A30">
        <v>5</v>
      </c>
      <c r="B30" s="43">
        <v>202</v>
      </c>
      <c r="C30" s="44">
        <v>116</v>
      </c>
      <c r="D30" s="45">
        <v>2</v>
      </c>
      <c r="E30" s="48">
        <v>7</v>
      </c>
      <c r="F30" t="e">
        <f>VLOOKUP(B30,#REF!,2,FALSE)</f>
        <v>#REF!</v>
      </c>
      <c r="G30" t="e">
        <f>VLOOKUP(B30,#REF!,3,FALSE)</f>
        <v>#REF!</v>
      </c>
      <c r="H30" t="e">
        <f>VLOOKUP(C30,#REF!,3,FALSE)</f>
        <v>#REF!</v>
      </c>
      <c r="I30" t="e">
        <f>VLOOKUP(C30,#REF!,2,FALSE)</f>
        <v>#REF!</v>
      </c>
    </row>
    <row r="31" spans="1:14">
      <c r="C31" t="s">
        <v>166</v>
      </c>
      <c r="D31" s="45"/>
      <c r="E31" s="48"/>
      <c r="F31" t="e">
        <f>VLOOKUP(B31,#REF!,2,FALSE)</f>
        <v>#REF!</v>
      </c>
      <c r="G31" t="e">
        <f>VLOOKUP(B31,#REF!,3,FALSE)</f>
        <v>#REF!</v>
      </c>
      <c r="H31" t="e">
        <f>VLOOKUP(C31,#REF!,3,FALSE)</f>
        <v>#REF!</v>
      </c>
      <c r="I31" t="e">
        <f>VLOOKUP(C31,#REF!,2,FALSE)</f>
        <v>#REF!</v>
      </c>
    </row>
    <row r="32" spans="1:14">
      <c r="A32">
        <v>1</v>
      </c>
      <c r="B32" s="43">
        <v>82</v>
      </c>
      <c r="C32" s="44">
        <v>32</v>
      </c>
      <c r="D32" s="45">
        <v>1</v>
      </c>
      <c r="E32" s="48">
        <v>21</v>
      </c>
      <c r="F32" t="e">
        <f>VLOOKUP(B32,#REF!,2,FALSE)</f>
        <v>#REF!</v>
      </c>
      <c r="G32" t="e">
        <f>VLOOKUP(B32,#REF!,3,FALSE)</f>
        <v>#REF!</v>
      </c>
      <c r="H32" t="e">
        <f>VLOOKUP(C32,#REF!,3,FALSE)</f>
        <v>#REF!</v>
      </c>
      <c r="I32" t="e">
        <f>VLOOKUP(C32,#REF!,2,FALSE)</f>
        <v>#REF!</v>
      </c>
      <c r="K32" s="47">
        <v>8</v>
      </c>
      <c r="L32" s="44">
        <v>3</v>
      </c>
      <c r="M32" t="e">
        <f>VLOOKUP(K32,#REF!,2,FALSE)</f>
        <v>#REF!</v>
      </c>
      <c r="N32" t="e">
        <f>VLOOKUP(L32,#REF!,2,FALSE)</f>
        <v>#REF!</v>
      </c>
    </row>
    <row r="33" spans="1:14">
      <c r="A33">
        <v>2</v>
      </c>
      <c r="B33" s="43">
        <v>85</v>
      </c>
      <c r="C33" s="44">
        <v>31</v>
      </c>
      <c r="D33" s="45">
        <v>1</v>
      </c>
      <c r="E33" s="48">
        <v>16</v>
      </c>
      <c r="F33" t="e">
        <f>VLOOKUP(B33,#REF!,2,FALSE)</f>
        <v>#REF!</v>
      </c>
      <c r="G33" t="e">
        <f>VLOOKUP(B33,#REF!,3,FALSE)</f>
        <v>#REF!</v>
      </c>
      <c r="H33" t="e">
        <f>VLOOKUP(C33,#REF!,3,FALSE)</f>
        <v>#REF!</v>
      </c>
      <c r="I33" t="e">
        <f>VLOOKUP(C33,#REF!,2,FALSE)</f>
        <v>#REF!</v>
      </c>
    </row>
    <row r="34" spans="1:14">
      <c r="A34">
        <v>3</v>
      </c>
      <c r="B34" s="43">
        <v>83</v>
      </c>
      <c r="C34" s="44">
        <v>35</v>
      </c>
      <c r="D34" s="45">
        <v>1</v>
      </c>
      <c r="E34" s="48">
        <v>24</v>
      </c>
      <c r="F34" t="e">
        <f>VLOOKUP(B34,#REF!,2,FALSE)</f>
        <v>#REF!</v>
      </c>
      <c r="G34" t="e">
        <f>VLOOKUP(B34,#REF!,3,FALSE)</f>
        <v>#REF!</v>
      </c>
      <c r="H34" t="e">
        <f>VLOOKUP(C34,#REF!,3,FALSE)</f>
        <v>#REF!</v>
      </c>
      <c r="I34" t="e">
        <f>VLOOKUP(C34,#REF!,2,FALSE)</f>
        <v>#REF!</v>
      </c>
    </row>
    <row r="35" spans="1:14">
      <c r="A35">
        <v>4</v>
      </c>
      <c r="B35" s="43">
        <v>84</v>
      </c>
      <c r="C35" s="44">
        <v>36</v>
      </c>
      <c r="D35" s="45">
        <v>1</v>
      </c>
      <c r="E35" s="48">
        <v>28</v>
      </c>
      <c r="F35" t="e">
        <f>VLOOKUP(B35,#REF!,2,FALSE)</f>
        <v>#REF!</v>
      </c>
      <c r="G35" t="e">
        <f>VLOOKUP(B35,#REF!,3,FALSE)</f>
        <v>#REF!</v>
      </c>
      <c r="H35" t="e">
        <f>VLOOKUP(C35,#REF!,3,FALSE)</f>
        <v>#REF!</v>
      </c>
      <c r="I35" t="e">
        <f>VLOOKUP(C35,#REF!,2,FALSE)</f>
        <v>#REF!</v>
      </c>
    </row>
    <row r="36" spans="1:14">
      <c r="A36">
        <v>5</v>
      </c>
      <c r="B36" s="43">
        <v>86</v>
      </c>
      <c r="C36" s="44">
        <v>33</v>
      </c>
      <c r="D36" s="45">
        <v>1</v>
      </c>
      <c r="E36" s="48">
        <v>18</v>
      </c>
      <c r="F36" t="e">
        <f>VLOOKUP(B36,#REF!,2,FALSE)</f>
        <v>#REF!</v>
      </c>
      <c r="G36" t="e">
        <f>VLOOKUP(B36,#REF!,3,FALSE)</f>
        <v>#REF!</v>
      </c>
      <c r="H36" t="e">
        <f>VLOOKUP(C36,#REF!,3,FALSE)</f>
        <v>#REF!</v>
      </c>
      <c r="I36" t="e">
        <f>VLOOKUP(C36,#REF!,2,FALSE)</f>
        <v>#REF!</v>
      </c>
    </row>
    <row r="37" spans="1:14">
      <c r="C37" t="s">
        <v>167</v>
      </c>
      <c r="D37" s="45"/>
      <c r="E37" s="48"/>
      <c r="F37" t="e">
        <f>VLOOKUP(B37,#REF!,2,FALSE)</f>
        <v>#REF!</v>
      </c>
      <c r="G37" t="e">
        <f>VLOOKUP(B37,#REF!,3,FALSE)</f>
        <v>#REF!</v>
      </c>
      <c r="H37" t="e">
        <f>VLOOKUP(C37,#REF!,3,FALSE)</f>
        <v>#REF!</v>
      </c>
      <c r="I37" t="e">
        <f>VLOOKUP(C37,#REF!,2,FALSE)</f>
        <v>#REF!</v>
      </c>
    </row>
    <row r="38" spans="1:14">
      <c r="A38">
        <v>1</v>
      </c>
      <c r="B38" s="43">
        <v>27</v>
      </c>
      <c r="C38" s="44">
        <v>146</v>
      </c>
      <c r="D38" s="45">
        <v>1</v>
      </c>
      <c r="E38" s="48">
        <v>13</v>
      </c>
      <c r="F38" t="e">
        <f>VLOOKUP(B38,#REF!,2,FALSE)</f>
        <v>#REF!</v>
      </c>
      <c r="G38" t="e">
        <f>VLOOKUP(B38,#REF!,3,FALSE)</f>
        <v>#REF!</v>
      </c>
      <c r="H38" t="e">
        <f>VLOOKUP(C38,#REF!,3,FALSE)</f>
        <v>#REF!</v>
      </c>
      <c r="I38" t="e">
        <f>VLOOKUP(C38,#REF!,2,FALSE)</f>
        <v>#REF!</v>
      </c>
      <c r="K38" s="47">
        <v>2</v>
      </c>
      <c r="L38" s="44">
        <v>14</v>
      </c>
      <c r="M38" t="e">
        <f>VLOOKUP(K38,#REF!,2,FALSE)</f>
        <v>#REF!</v>
      </c>
      <c r="N38" t="e">
        <f>VLOOKUP(L38,#REF!,2,FALSE)</f>
        <v>#REF!</v>
      </c>
    </row>
    <row r="39" spans="1:14">
      <c r="A39">
        <v>2</v>
      </c>
      <c r="B39" s="43">
        <v>23</v>
      </c>
      <c r="C39" s="44">
        <v>144</v>
      </c>
      <c r="D39" s="45">
        <v>1</v>
      </c>
      <c r="E39" s="48">
        <v>10</v>
      </c>
      <c r="F39" t="e">
        <f>VLOOKUP(B39,#REF!,2,FALSE)</f>
        <v>#REF!</v>
      </c>
      <c r="G39" t="e">
        <f>VLOOKUP(B39,#REF!,3,FALSE)</f>
        <v>#REF!</v>
      </c>
      <c r="H39" t="e">
        <f>VLOOKUP(C39,#REF!,3,FALSE)</f>
        <v>#REF!</v>
      </c>
      <c r="I39" t="e">
        <f>VLOOKUP(C39,#REF!,2,FALSE)</f>
        <v>#REF!</v>
      </c>
    </row>
    <row r="40" spans="1:14">
      <c r="A40">
        <v>3</v>
      </c>
      <c r="B40" s="43">
        <v>21</v>
      </c>
      <c r="C40" s="44">
        <v>142</v>
      </c>
      <c r="D40" s="45">
        <v>1</v>
      </c>
      <c r="E40" s="48">
        <v>10</v>
      </c>
      <c r="F40" t="e">
        <f>VLOOKUP(B40,#REF!,2,FALSE)</f>
        <v>#REF!</v>
      </c>
      <c r="G40" t="e">
        <f>VLOOKUP(B40,#REF!,3,FALSE)</f>
        <v>#REF!</v>
      </c>
      <c r="H40" t="e">
        <f>VLOOKUP(C40,#REF!,3,FALSE)</f>
        <v>#REF!</v>
      </c>
      <c r="I40" t="e">
        <f>VLOOKUP(C40,#REF!,2,FALSE)</f>
        <v>#REF!</v>
      </c>
    </row>
    <row r="41" spans="1:14">
      <c r="A41">
        <v>4</v>
      </c>
      <c r="B41" s="43">
        <v>24</v>
      </c>
      <c r="C41" s="44">
        <v>141</v>
      </c>
      <c r="D41" s="45">
        <v>2</v>
      </c>
      <c r="E41" s="48">
        <v>13</v>
      </c>
      <c r="F41" t="e">
        <f>VLOOKUP(B41,#REF!,2,FALSE)</f>
        <v>#REF!</v>
      </c>
      <c r="G41" t="e">
        <f>VLOOKUP(B41,#REF!,3,FALSE)</f>
        <v>#REF!</v>
      </c>
      <c r="H41" t="e">
        <f>VLOOKUP(C41,#REF!,3,FALSE)</f>
        <v>#REF!</v>
      </c>
      <c r="I41" t="e">
        <f>VLOOKUP(C41,#REF!,2,FALSE)</f>
        <v>#REF!</v>
      </c>
    </row>
    <row r="42" spans="1:14">
      <c r="A42">
        <v>5</v>
      </c>
      <c r="B42" s="43">
        <v>22</v>
      </c>
      <c r="C42" s="44">
        <v>147</v>
      </c>
      <c r="D42" s="45">
        <v>1</v>
      </c>
      <c r="E42" s="48">
        <v>23</v>
      </c>
      <c r="F42" t="e">
        <f>VLOOKUP(B42,#REF!,2,FALSE)</f>
        <v>#REF!</v>
      </c>
      <c r="G42" t="e">
        <f>VLOOKUP(B42,#REF!,3,FALSE)</f>
        <v>#REF!</v>
      </c>
      <c r="H42" t="e">
        <f>VLOOKUP(C42,#REF!,3,FALSE)</f>
        <v>#REF!</v>
      </c>
      <c r="I42" t="e">
        <f>VLOOKUP(C42,#REF!,2,FALSE)</f>
        <v>#REF!</v>
      </c>
    </row>
    <row r="43" spans="1:14">
      <c r="C43" t="s">
        <v>168</v>
      </c>
      <c r="D43" s="45"/>
      <c r="E43" s="48"/>
      <c r="F43" t="e">
        <f>VLOOKUP(B43,#REF!,2,FALSE)</f>
        <v>#REF!</v>
      </c>
      <c r="G43" t="e">
        <f>VLOOKUP(B43,#REF!,3,FALSE)</f>
        <v>#REF!</v>
      </c>
      <c r="H43" t="e">
        <f>VLOOKUP(C43,#REF!,3,FALSE)</f>
        <v>#REF!</v>
      </c>
      <c r="I43" t="e">
        <f>VLOOKUP(C43,#REF!,2,FALSE)</f>
        <v>#REF!</v>
      </c>
    </row>
    <row r="44" spans="1:14">
      <c r="A44">
        <v>1</v>
      </c>
      <c r="B44" s="43">
        <v>61</v>
      </c>
      <c r="C44" s="44">
        <v>186</v>
      </c>
      <c r="D44" s="45">
        <v>1</v>
      </c>
      <c r="E44" s="48">
        <v>7</v>
      </c>
      <c r="F44" t="e">
        <f>VLOOKUP(B44,#REF!,2,FALSE)</f>
        <v>#REF!</v>
      </c>
      <c r="G44" t="e">
        <f>VLOOKUP(B44,#REF!,3,FALSE)</f>
        <v>#REF!</v>
      </c>
      <c r="H44" t="e">
        <f>VLOOKUP(C44,#REF!,3,FALSE)</f>
        <v>#REF!</v>
      </c>
      <c r="I44" t="e">
        <f>VLOOKUP(C44,#REF!,2,FALSE)</f>
        <v>#REF!</v>
      </c>
      <c r="K44" s="47">
        <v>6</v>
      </c>
      <c r="L44" s="44">
        <v>18</v>
      </c>
      <c r="M44" t="e">
        <f>VLOOKUP(K44,#REF!,2,FALSE)</f>
        <v>#REF!</v>
      </c>
      <c r="N44" t="e">
        <f>VLOOKUP(L44,#REF!,2,FALSE)</f>
        <v>#REF!</v>
      </c>
    </row>
    <row r="45" spans="1:14">
      <c r="A45">
        <v>2</v>
      </c>
      <c r="B45" s="43">
        <v>62</v>
      </c>
      <c r="C45" s="44">
        <v>184</v>
      </c>
      <c r="D45" s="45">
        <v>1</v>
      </c>
      <c r="E45" s="48">
        <v>13</v>
      </c>
      <c r="F45" t="e">
        <f>VLOOKUP(B45,#REF!,2,FALSE)</f>
        <v>#REF!</v>
      </c>
      <c r="G45" t="e">
        <f>VLOOKUP(B45,#REF!,3,FALSE)</f>
        <v>#REF!</v>
      </c>
      <c r="H45" t="e">
        <f>VLOOKUP(C45,#REF!,3,FALSE)</f>
        <v>#REF!</v>
      </c>
      <c r="I45" t="e">
        <f>VLOOKUP(C45,#REF!,2,FALSE)</f>
        <v>#REF!</v>
      </c>
    </row>
    <row r="46" spans="1:14">
      <c r="A46">
        <v>3</v>
      </c>
      <c r="B46" s="43">
        <v>64</v>
      </c>
      <c r="C46" s="44">
        <v>182</v>
      </c>
      <c r="D46" s="45">
        <v>1</v>
      </c>
      <c r="E46" s="48">
        <v>3</v>
      </c>
      <c r="F46" t="e">
        <f>VLOOKUP(B46,#REF!,2,FALSE)</f>
        <v>#REF!</v>
      </c>
      <c r="G46" t="e">
        <f>VLOOKUP(B46,#REF!,3,FALSE)</f>
        <v>#REF!</v>
      </c>
      <c r="H46" t="e">
        <f>VLOOKUP(C46,#REF!,3,FALSE)</f>
        <v>#REF!</v>
      </c>
      <c r="I46" t="e">
        <f>VLOOKUP(C46,#REF!,2,FALSE)</f>
        <v>#REF!</v>
      </c>
    </row>
    <row r="47" spans="1:14">
      <c r="A47">
        <v>4</v>
      </c>
      <c r="B47" s="43">
        <v>63</v>
      </c>
      <c r="C47" s="44">
        <v>183</v>
      </c>
      <c r="D47" s="45">
        <v>1</v>
      </c>
      <c r="E47" s="48">
        <v>16</v>
      </c>
      <c r="F47" t="e">
        <f>VLOOKUP(B47,#REF!,2,FALSE)</f>
        <v>#REF!</v>
      </c>
      <c r="G47" t="e">
        <f>VLOOKUP(B47,#REF!,3,FALSE)</f>
        <v>#REF!</v>
      </c>
      <c r="H47" t="e">
        <f>VLOOKUP(C47,#REF!,3,FALSE)</f>
        <v>#REF!</v>
      </c>
      <c r="I47" t="e">
        <f>VLOOKUP(C47,#REF!,2,FALSE)</f>
        <v>#REF!</v>
      </c>
    </row>
    <row r="48" spans="1:14">
      <c r="A48">
        <v>5</v>
      </c>
      <c r="B48" s="43">
        <v>66</v>
      </c>
      <c r="C48" s="44">
        <v>181</v>
      </c>
      <c r="D48" s="45">
        <v>1</v>
      </c>
      <c r="E48" s="48">
        <v>10</v>
      </c>
      <c r="F48" t="e">
        <f>VLOOKUP(B48,#REF!,2,FALSE)</f>
        <v>#REF!</v>
      </c>
      <c r="G48" t="e">
        <f>VLOOKUP(B48,#REF!,3,FALSE)</f>
        <v>#REF!</v>
      </c>
      <c r="H48" t="e">
        <f>VLOOKUP(C48,#REF!,3,FALSE)</f>
        <v>#REF!</v>
      </c>
      <c r="I48" t="e">
        <f>VLOOKUP(C48,#REF!,2,FALSE)</f>
        <v>#REF!</v>
      </c>
    </row>
    <row r="49" spans="1:14">
      <c r="C49" t="s">
        <v>169</v>
      </c>
      <c r="D49" s="45"/>
      <c r="E49" s="48"/>
      <c r="F49" t="e">
        <f>VLOOKUP(B49,#REF!,2,FALSE)</f>
        <v>#REF!</v>
      </c>
      <c r="G49" t="e">
        <f>VLOOKUP(B49,#REF!,3,FALSE)</f>
        <v>#REF!</v>
      </c>
      <c r="H49" t="e">
        <f>VLOOKUP(C49,#REF!,3,FALSE)</f>
        <v>#REF!</v>
      </c>
      <c r="I49" t="e">
        <f>VLOOKUP(C49,#REF!,2,FALSE)</f>
        <v>#REF!</v>
      </c>
    </row>
    <row r="50" spans="1:14">
      <c r="A50">
        <v>1</v>
      </c>
      <c r="B50" s="43">
        <v>154</v>
      </c>
      <c r="C50" s="44">
        <v>14</v>
      </c>
      <c r="D50" s="45">
        <v>2</v>
      </c>
      <c r="E50" s="48">
        <v>16</v>
      </c>
      <c r="F50" t="e">
        <f>VLOOKUP(B50,#REF!,2,FALSE)</f>
        <v>#REF!</v>
      </c>
      <c r="G50" t="e">
        <f>VLOOKUP(B50,#REF!,3,FALSE)</f>
        <v>#REF!</v>
      </c>
      <c r="H50" t="e">
        <f>VLOOKUP(C50,#REF!,3,FALSE)</f>
        <v>#REF!</v>
      </c>
      <c r="I50" t="e">
        <f>VLOOKUP(C50,#REF!,2,FALSE)</f>
        <v>#REF!</v>
      </c>
      <c r="K50" s="47">
        <v>15</v>
      </c>
      <c r="L50" s="44">
        <v>1</v>
      </c>
      <c r="M50" t="e">
        <f>VLOOKUP(K50,#REF!,2,FALSE)</f>
        <v>#REF!</v>
      </c>
      <c r="N50" t="e">
        <f>VLOOKUP(L50,#REF!,2,FALSE)</f>
        <v>#REF!</v>
      </c>
    </row>
    <row r="51" spans="1:14">
      <c r="A51">
        <v>2</v>
      </c>
      <c r="B51" s="43">
        <v>152</v>
      </c>
      <c r="C51" s="44">
        <v>13</v>
      </c>
      <c r="D51" s="45">
        <v>1</v>
      </c>
      <c r="E51" s="48">
        <v>1</v>
      </c>
      <c r="F51" t="e">
        <f>VLOOKUP(B51,#REF!,2,FALSE)</f>
        <v>#REF!</v>
      </c>
      <c r="G51" t="e">
        <f>VLOOKUP(B51,#REF!,3,FALSE)</f>
        <v>#REF!</v>
      </c>
      <c r="H51" t="e">
        <f>VLOOKUP(C51,#REF!,3,FALSE)</f>
        <v>#REF!</v>
      </c>
      <c r="I51" t="e">
        <f>VLOOKUP(C51,#REF!,2,FALSE)</f>
        <v>#REF!</v>
      </c>
    </row>
    <row r="52" spans="1:14">
      <c r="A52">
        <v>3</v>
      </c>
      <c r="B52" s="43">
        <v>151</v>
      </c>
      <c r="C52" s="44">
        <v>12</v>
      </c>
      <c r="D52" s="45">
        <v>1</v>
      </c>
      <c r="E52" s="48">
        <v>2</v>
      </c>
      <c r="F52" t="e">
        <f>VLOOKUP(B52,#REF!,2,FALSE)</f>
        <v>#REF!</v>
      </c>
      <c r="G52" t="e">
        <f>VLOOKUP(B52,#REF!,3,FALSE)</f>
        <v>#REF!</v>
      </c>
      <c r="H52" t="e">
        <f>VLOOKUP(C52,#REF!,3,FALSE)</f>
        <v>#REF!</v>
      </c>
      <c r="I52" t="e">
        <f>VLOOKUP(C52,#REF!,2,FALSE)</f>
        <v>#REF!</v>
      </c>
    </row>
    <row r="53" spans="1:14">
      <c r="A53">
        <v>4</v>
      </c>
      <c r="B53" s="43">
        <v>155</v>
      </c>
      <c r="C53" s="44">
        <v>15</v>
      </c>
      <c r="D53" s="45">
        <v>2</v>
      </c>
      <c r="E53" s="48">
        <v>4</v>
      </c>
      <c r="F53" t="e">
        <f>VLOOKUP(B53,#REF!,2,FALSE)</f>
        <v>#REF!</v>
      </c>
      <c r="G53" t="e">
        <f>VLOOKUP(B53,#REF!,3,FALSE)</f>
        <v>#REF!</v>
      </c>
      <c r="H53" t="e">
        <f>VLOOKUP(C53,#REF!,3,FALSE)</f>
        <v>#REF!</v>
      </c>
      <c r="I53" t="e">
        <f>VLOOKUP(C53,#REF!,2,FALSE)</f>
        <v>#REF!</v>
      </c>
    </row>
    <row r="54" spans="1:14">
      <c r="A54">
        <v>5</v>
      </c>
      <c r="B54" s="43">
        <v>153</v>
      </c>
      <c r="C54" s="44">
        <v>11</v>
      </c>
      <c r="D54" s="45">
        <v>2</v>
      </c>
      <c r="E54" s="48">
        <v>15</v>
      </c>
      <c r="F54" t="e">
        <f>VLOOKUP(B54,#REF!,2,FALSE)</f>
        <v>#REF!</v>
      </c>
      <c r="G54" t="e">
        <f>VLOOKUP(B54,#REF!,3,FALSE)</f>
        <v>#REF!</v>
      </c>
      <c r="H54" t="e">
        <f>VLOOKUP(C54,#REF!,3,FALSE)</f>
        <v>#REF!</v>
      </c>
      <c r="I54" t="e">
        <f>VLOOKUP(C54,#REF!,2,FALSE)</f>
        <v>#REF!</v>
      </c>
    </row>
    <row r="55" spans="1:14">
      <c r="C55" t="s">
        <v>170</v>
      </c>
      <c r="D55" s="45"/>
      <c r="E55" s="48"/>
      <c r="F55" t="e">
        <f>VLOOKUP(B55,#REF!,2,FALSE)</f>
        <v>#REF!</v>
      </c>
      <c r="G55" t="e">
        <f>VLOOKUP(B55,#REF!,3,FALSE)</f>
        <v>#REF!</v>
      </c>
      <c r="H55" t="e">
        <f>VLOOKUP(C55,#REF!,3,FALSE)</f>
        <v>#REF!</v>
      </c>
      <c r="I55" t="e">
        <f>VLOOKUP(C55,#REF!,2,FALSE)</f>
        <v>#REF!</v>
      </c>
    </row>
    <row r="56" spans="1:14">
      <c r="A56">
        <v>1</v>
      </c>
      <c r="B56" s="43">
        <v>45</v>
      </c>
      <c r="C56" s="44">
        <v>192</v>
      </c>
      <c r="D56" s="45">
        <v>2</v>
      </c>
      <c r="E56" s="48">
        <v>14</v>
      </c>
      <c r="F56" t="e">
        <f>VLOOKUP(B56,#REF!,2,FALSE)</f>
        <v>#REF!</v>
      </c>
      <c r="G56" t="e">
        <f>VLOOKUP(B56,#REF!,3,FALSE)</f>
        <v>#REF!</v>
      </c>
      <c r="H56" t="e">
        <f>VLOOKUP(C56,#REF!,3,FALSE)</f>
        <v>#REF!</v>
      </c>
      <c r="I56" t="e">
        <f>VLOOKUP(C56,#REF!,2,FALSE)</f>
        <v>#REF!</v>
      </c>
      <c r="K56" s="47">
        <v>4</v>
      </c>
      <c r="L56" s="44">
        <v>19</v>
      </c>
      <c r="M56" t="e">
        <f>VLOOKUP(K56,#REF!,2,FALSE)</f>
        <v>#REF!</v>
      </c>
      <c r="N56" t="e">
        <f>VLOOKUP(L56,#REF!,2,FALSE)</f>
        <v>#REF!</v>
      </c>
    </row>
    <row r="57" spans="1:14">
      <c r="A57">
        <v>2</v>
      </c>
      <c r="B57" s="43">
        <v>44</v>
      </c>
      <c r="C57" s="44">
        <v>194</v>
      </c>
      <c r="D57" s="45">
        <v>2</v>
      </c>
      <c r="E57" s="48">
        <v>10</v>
      </c>
      <c r="F57" t="e">
        <f>VLOOKUP(B57,#REF!,2,FALSE)</f>
        <v>#REF!</v>
      </c>
      <c r="G57" t="e">
        <f>VLOOKUP(B57,#REF!,3,FALSE)</f>
        <v>#REF!</v>
      </c>
      <c r="H57" t="e">
        <f>VLOOKUP(C57,#REF!,3,FALSE)</f>
        <v>#REF!</v>
      </c>
      <c r="I57" t="e">
        <f>VLOOKUP(C57,#REF!,2,FALSE)</f>
        <v>#REF!</v>
      </c>
    </row>
    <row r="58" spans="1:14">
      <c r="A58">
        <v>3</v>
      </c>
      <c r="B58" s="43">
        <v>42</v>
      </c>
      <c r="C58" s="44">
        <v>191</v>
      </c>
      <c r="D58" s="45">
        <v>2</v>
      </c>
      <c r="E58" s="48">
        <v>12</v>
      </c>
      <c r="F58" t="e">
        <f>VLOOKUP(B58,#REF!,2,FALSE)</f>
        <v>#REF!</v>
      </c>
      <c r="G58" t="e">
        <f>VLOOKUP(B58,#REF!,3,FALSE)</f>
        <v>#REF!</v>
      </c>
      <c r="H58" t="e">
        <f>VLOOKUP(C58,#REF!,3,FALSE)</f>
        <v>#REF!</v>
      </c>
      <c r="I58" t="e">
        <f>VLOOKUP(C58,#REF!,2,FALSE)</f>
        <v>#REF!</v>
      </c>
    </row>
    <row r="59" spans="1:14">
      <c r="A59">
        <v>4</v>
      </c>
      <c r="B59" s="43">
        <v>46</v>
      </c>
      <c r="C59" s="44">
        <v>193</v>
      </c>
      <c r="D59" s="45">
        <v>2</v>
      </c>
      <c r="E59" s="48">
        <v>9</v>
      </c>
      <c r="F59" t="e">
        <f>VLOOKUP(B59,#REF!,2,FALSE)</f>
        <v>#REF!</v>
      </c>
      <c r="G59" t="e">
        <f>VLOOKUP(B59,#REF!,3,FALSE)</f>
        <v>#REF!</v>
      </c>
      <c r="H59" t="e">
        <f>VLOOKUP(C59,#REF!,3,FALSE)</f>
        <v>#REF!</v>
      </c>
      <c r="I59" t="e">
        <f>VLOOKUP(C59,#REF!,2,FALSE)</f>
        <v>#REF!</v>
      </c>
    </row>
    <row r="60" spans="1:14">
      <c r="A60">
        <v>5</v>
      </c>
      <c r="B60" s="43">
        <v>43</v>
      </c>
      <c r="C60" s="44">
        <v>196</v>
      </c>
      <c r="D60" s="45">
        <v>2</v>
      </c>
      <c r="E60" s="48">
        <v>9</v>
      </c>
      <c r="F60" t="e">
        <f>VLOOKUP(B60,#REF!,2,FALSE)</f>
        <v>#REF!</v>
      </c>
      <c r="G60" t="e">
        <f>VLOOKUP(B60,#REF!,3,FALSE)</f>
        <v>#REF!</v>
      </c>
      <c r="H60" t="e">
        <f>VLOOKUP(C60,#REF!,3,FALSE)</f>
        <v>#REF!</v>
      </c>
      <c r="I60" t="e">
        <f>VLOOKUP(C60,#REF!,2,FALSE)</f>
        <v>#REF!</v>
      </c>
    </row>
  </sheetData>
  <sheetProtection selectLockedCells="1"/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56E5-34BB-4994-A407-E5B9D3FB362B}">
  <sheetPr codeName="Sheet8">
    <tabColor rgb="FF00B050"/>
  </sheetPr>
  <dimension ref="A1:N60"/>
  <sheetViews>
    <sheetView topLeftCell="A13" workbookViewId="0">
      <selection activeCell="X1" sqref="X1"/>
    </sheetView>
  </sheetViews>
  <sheetFormatPr baseColWidth="10" defaultColWidth="8.83203125" defaultRowHeight="18"/>
  <cols>
    <col min="6" max="9" width="13.6640625" customWidth="1"/>
  </cols>
  <sheetData>
    <row r="1" spans="1:14">
      <c r="C1" t="s">
        <v>161</v>
      </c>
      <c r="D1" t="s">
        <v>171</v>
      </c>
      <c r="E1" t="s">
        <v>172</v>
      </c>
    </row>
    <row r="2" spans="1:14">
      <c r="A2">
        <v>1</v>
      </c>
      <c r="B2" s="43">
        <v>123</v>
      </c>
      <c r="C2" s="44">
        <v>165</v>
      </c>
      <c r="D2" s="45">
        <v>1</v>
      </c>
      <c r="E2" s="48">
        <v>4</v>
      </c>
      <c r="F2" t="e">
        <f>VLOOKUP(B2,#REF!,2,FALSE)</f>
        <v>#REF!</v>
      </c>
      <c r="G2" t="e">
        <f>VLOOKUP(B2,#REF!,3,FALSE)</f>
        <v>#REF!</v>
      </c>
      <c r="H2" t="e">
        <f>VLOOKUP(C2,#REF!,3,FALSE)</f>
        <v>#REF!</v>
      </c>
      <c r="I2" t="e">
        <f>VLOOKUP(C2,#REF!,2,FALSE)</f>
        <v>#REF!</v>
      </c>
      <c r="K2" s="47">
        <v>12</v>
      </c>
      <c r="L2" s="44">
        <v>16</v>
      </c>
      <c r="M2" t="e">
        <f>VLOOKUP(K2,#REF!,2,FALSE)</f>
        <v>#REF!</v>
      </c>
      <c r="N2" t="e">
        <f>VLOOKUP(L2,#REF!,2,FALSE)</f>
        <v>#REF!</v>
      </c>
    </row>
    <row r="3" spans="1:14">
      <c r="A3">
        <v>2</v>
      </c>
      <c r="B3" s="43">
        <v>121</v>
      </c>
      <c r="C3" s="44">
        <v>161</v>
      </c>
      <c r="D3" s="45">
        <v>2</v>
      </c>
      <c r="E3" s="48">
        <v>2</v>
      </c>
      <c r="F3" t="e">
        <f>VLOOKUP(B3,#REF!,2,FALSE)</f>
        <v>#REF!</v>
      </c>
      <c r="G3" t="e">
        <f>VLOOKUP(B3,#REF!,3,FALSE)</f>
        <v>#REF!</v>
      </c>
      <c r="H3" t="e">
        <f>VLOOKUP(C3,#REF!,3,FALSE)</f>
        <v>#REF!</v>
      </c>
      <c r="I3" t="e">
        <f>VLOOKUP(C3,#REF!,2,FALSE)</f>
        <v>#REF!</v>
      </c>
    </row>
    <row r="4" spans="1:14">
      <c r="A4">
        <v>3</v>
      </c>
      <c r="B4" s="43">
        <v>122</v>
      </c>
      <c r="C4" s="44">
        <v>164</v>
      </c>
      <c r="D4" s="45">
        <v>2</v>
      </c>
      <c r="E4" s="48">
        <v>3</v>
      </c>
      <c r="F4" t="e">
        <f>VLOOKUP(B4,#REF!,2,FALSE)</f>
        <v>#REF!</v>
      </c>
      <c r="G4" t="e">
        <f>VLOOKUP(B4,#REF!,3,FALSE)</f>
        <v>#REF!</v>
      </c>
      <c r="H4" t="e">
        <f>VLOOKUP(C4,#REF!,3,FALSE)</f>
        <v>#REF!</v>
      </c>
      <c r="I4" t="e">
        <f>VLOOKUP(C4,#REF!,2,FALSE)</f>
        <v>#REF!</v>
      </c>
    </row>
    <row r="5" spans="1:14">
      <c r="A5">
        <v>4</v>
      </c>
      <c r="B5" s="43">
        <v>125</v>
      </c>
      <c r="C5" s="44">
        <v>162</v>
      </c>
      <c r="D5" s="45">
        <v>2</v>
      </c>
      <c r="E5" s="48">
        <v>17</v>
      </c>
      <c r="F5" t="e">
        <f>VLOOKUP(B5,#REF!,2,FALSE)</f>
        <v>#REF!</v>
      </c>
      <c r="G5" t="e">
        <f>VLOOKUP(B5,#REF!,3,FALSE)</f>
        <v>#REF!</v>
      </c>
      <c r="H5" t="e">
        <f>VLOOKUP(C5,#REF!,3,FALSE)</f>
        <v>#REF!</v>
      </c>
      <c r="I5" t="e">
        <f>VLOOKUP(C5,#REF!,2,FALSE)</f>
        <v>#REF!</v>
      </c>
    </row>
    <row r="6" spans="1:14">
      <c r="A6">
        <v>5</v>
      </c>
      <c r="B6" s="43">
        <v>124</v>
      </c>
      <c r="C6" s="44">
        <v>166</v>
      </c>
      <c r="D6" s="45">
        <v>2</v>
      </c>
      <c r="E6" s="48">
        <v>15</v>
      </c>
      <c r="F6" t="e">
        <f>VLOOKUP(B6,#REF!,2,FALSE)</f>
        <v>#REF!</v>
      </c>
      <c r="G6" t="e">
        <f>VLOOKUP(B6,#REF!,3,FALSE)</f>
        <v>#REF!</v>
      </c>
      <c r="H6" t="e">
        <f>VLOOKUP(C6,#REF!,3,FALSE)</f>
        <v>#REF!</v>
      </c>
      <c r="I6" t="e">
        <f>VLOOKUP(C6,#REF!,2,FALSE)</f>
        <v>#REF!</v>
      </c>
    </row>
    <row r="7" spans="1:14">
      <c r="C7" t="s">
        <v>162</v>
      </c>
      <c r="D7" s="45"/>
      <c r="E7" s="48"/>
      <c r="F7" t="e">
        <f>VLOOKUP(B7,#REF!,2,FALSE)</f>
        <v>#REF!</v>
      </c>
      <c r="G7" t="e">
        <f>VLOOKUP(B7,#REF!,3,FALSE)</f>
        <v>#REF!</v>
      </c>
      <c r="H7" t="e">
        <f>VLOOKUP(C7,#REF!,3,FALSE)</f>
        <v>#REF!</v>
      </c>
      <c r="I7" t="e">
        <f>VLOOKUP(C7,#REF!,2,FALSE)</f>
        <v>#REF!</v>
      </c>
    </row>
    <row r="8" spans="1:14">
      <c r="A8">
        <v>1</v>
      </c>
      <c r="B8" s="43">
        <v>71</v>
      </c>
      <c r="C8" s="44">
        <v>96</v>
      </c>
      <c r="D8" s="45">
        <v>2</v>
      </c>
      <c r="E8" s="48">
        <v>2</v>
      </c>
      <c r="F8" t="e">
        <f>VLOOKUP(B8,#REF!,2,FALSE)</f>
        <v>#REF!</v>
      </c>
      <c r="G8" t="e">
        <f>VLOOKUP(B8,#REF!,3,FALSE)</f>
        <v>#REF!</v>
      </c>
      <c r="H8" t="e">
        <f>VLOOKUP(C8,#REF!,3,FALSE)</f>
        <v>#REF!</v>
      </c>
      <c r="I8" t="e">
        <f>VLOOKUP(C8,#REF!,2,FALSE)</f>
        <v>#REF!</v>
      </c>
      <c r="K8" s="47">
        <v>7</v>
      </c>
      <c r="L8" s="44">
        <v>9</v>
      </c>
      <c r="M8" t="e">
        <f>VLOOKUP(K8,#REF!,2,FALSE)</f>
        <v>#REF!</v>
      </c>
      <c r="N8" t="e">
        <f>VLOOKUP(L8,#REF!,2,FALSE)</f>
        <v>#REF!</v>
      </c>
    </row>
    <row r="9" spans="1:14">
      <c r="A9">
        <v>2</v>
      </c>
      <c r="B9" s="43">
        <v>74</v>
      </c>
      <c r="C9" s="44">
        <v>91</v>
      </c>
      <c r="D9" s="45">
        <v>2</v>
      </c>
      <c r="E9" s="48">
        <v>19</v>
      </c>
      <c r="F9" t="e">
        <f>VLOOKUP(B9,#REF!,2,FALSE)</f>
        <v>#REF!</v>
      </c>
      <c r="G9" t="e">
        <f>VLOOKUP(B9,#REF!,3,FALSE)</f>
        <v>#REF!</v>
      </c>
      <c r="H9" t="e">
        <f>VLOOKUP(C9,#REF!,3,FALSE)</f>
        <v>#REF!</v>
      </c>
      <c r="I9" t="e">
        <f>VLOOKUP(C9,#REF!,2,FALSE)</f>
        <v>#REF!</v>
      </c>
    </row>
    <row r="10" spans="1:14">
      <c r="A10">
        <v>3</v>
      </c>
      <c r="B10" s="43">
        <v>72</v>
      </c>
      <c r="C10" s="44">
        <v>93</v>
      </c>
      <c r="D10" s="45">
        <v>1</v>
      </c>
      <c r="E10" s="48">
        <v>12</v>
      </c>
      <c r="F10" t="e">
        <f>VLOOKUP(B10,#REF!,2,FALSE)</f>
        <v>#REF!</v>
      </c>
      <c r="G10" t="e">
        <f>VLOOKUP(B10,#REF!,3,FALSE)</f>
        <v>#REF!</v>
      </c>
      <c r="H10" t="e">
        <f>VLOOKUP(C10,#REF!,3,FALSE)</f>
        <v>#REF!</v>
      </c>
      <c r="I10" t="e">
        <f>VLOOKUP(C10,#REF!,2,FALSE)</f>
        <v>#REF!</v>
      </c>
    </row>
    <row r="11" spans="1:14">
      <c r="A11">
        <v>4</v>
      </c>
      <c r="B11" s="43">
        <v>73</v>
      </c>
      <c r="C11" s="44">
        <v>92</v>
      </c>
      <c r="D11" s="45">
        <v>2</v>
      </c>
      <c r="E11" s="48">
        <v>6</v>
      </c>
      <c r="F11" t="e">
        <f>VLOOKUP(B11,#REF!,2,FALSE)</f>
        <v>#REF!</v>
      </c>
      <c r="G11" t="e">
        <f>VLOOKUP(B11,#REF!,3,FALSE)</f>
        <v>#REF!</v>
      </c>
      <c r="H11" t="e">
        <f>VLOOKUP(C11,#REF!,3,FALSE)</f>
        <v>#REF!</v>
      </c>
      <c r="I11" t="e">
        <f>VLOOKUP(C11,#REF!,2,FALSE)</f>
        <v>#REF!</v>
      </c>
    </row>
    <row r="12" spans="1:14">
      <c r="A12">
        <v>5</v>
      </c>
      <c r="B12" s="43">
        <v>75</v>
      </c>
      <c r="C12" s="44">
        <v>95</v>
      </c>
      <c r="D12" s="45">
        <v>2</v>
      </c>
      <c r="E12" s="48">
        <v>19</v>
      </c>
      <c r="F12" t="e">
        <f>VLOOKUP(B12,#REF!,2,FALSE)</f>
        <v>#REF!</v>
      </c>
      <c r="G12" t="e">
        <f>VLOOKUP(B12,#REF!,3,FALSE)</f>
        <v>#REF!</v>
      </c>
      <c r="H12" t="e">
        <f>VLOOKUP(C12,#REF!,3,FALSE)</f>
        <v>#REF!</v>
      </c>
      <c r="I12" t="e">
        <f>VLOOKUP(C12,#REF!,2,FALSE)</f>
        <v>#REF!</v>
      </c>
    </row>
    <row r="13" spans="1:14">
      <c r="C13" t="s">
        <v>163</v>
      </c>
      <c r="D13" s="45"/>
      <c r="E13" s="48"/>
      <c r="F13" t="e">
        <f>VLOOKUP(B13,#REF!,2,FALSE)</f>
        <v>#REF!</v>
      </c>
      <c r="G13" t="e">
        <f>VLOOKUP(B13,#REF!,3,FALSE)</f>
        <v>#REF!</v>
      </c>
      <c r="H13" t="e">
        <f>VLOOKUP(C13,#REF!,3,FALSE)</f>
        <v>#REF!</v>
      </c>
      <c r="I13" t="e">
        <f>VLOOKUP(C13,#REF!,2,FALSE)</f>
        <v>#REF!</v>
      </c>
    </row>
    <row r="14" spans="1:14">
      <c r="A14">
        <v>1</v>
      </c>
      <c r="B14" s="43">
        <v>53</v>
      </c>
      <c r="C14" s="44">
        <v>135</v>
      </c>
      <c r="D14" s="45">
        <v>1</v>
      </c>
      <c r="E14" s="48">
        <v>15</v>
      </c>
      <c r="F14" t="e">
        <f>VLOOKUP(B14,#REF!,2,FALSE)</f>
        <v>#REF!</v>
      </c>
      <c r="G14" t="e">
        <f>VLOOKUP(B14,#REF!,3,FALSE)</f>
        <v>#REF!</v>
      </c>
      <c r="H14" t="e">
        <f>VLOOKUP(C14,#REF!,3,FALSE)</f>
        <v>#REF!</v>
      </c>
      <c r="I14" t="e">
        <f>VLOOKUP(C14,#REF!,2,FALSE)</f>
        <v>#REF!</v>
      </c>
      <c r="K14" s="47">
        <v>5</v>
      </c>
      <c r="L14" s="44">
        <v>13</v>
      </c>
      <c r="M14" t="e">
        <f>VLOOKUP(K14,#REF!,2,FALSE)</f>
        <v>#REF!</v>
      </c>
      <c r="N14" t="e">
        <f>VLOOKUP(L14,#REF!,2,FALSE)</f>
        <v>#REF!</v>
      </c>
    </row>
    <row r="15" spans="1:14">
      <c r="A15">
        <v>2</v>
      </c>
      <c r="B15" s="43">
        <v>51</v>
      </c>
      <c r="C15" s="44">
        <v>134</v>
      </c>
      <c r="D15" s="45">
        <v>1</v>
      </c>
      <c r="E15" s="48">
        <v>19</v>
      </c>
      <c r="F15" t="e">
        <f>VLOOKUP(B15,#REF!,2,FALSE)</f>
        <v>#REF!</v>
      </c>
      <c r="G15" t="e">
        <f>VLOOKUP(B15,#REF!,3,FALSE)</f>
        <v>#REF!</v>
      </c>
      <c r="H15" t="e">
        <f>VLOOKUP(C15,#REF!,3,FALSE)</f>
        <v>#REF!</v>
      </c>
      <c r="I15" t="e">
        <f>VLOOKUP(C15,#REF!,2,FALSE)</f>
        <v>#REF!</v>
      </c>
    </row>
    <row r="16" spans="1:14">
      <c r="A16">
        <v>3</v>
      </c>
      <c r="B16" s="43">
        <v>55</v>
      </c>
      <c r="C16" s="44">
        <v>133</v>
      </c>
      <c r="D16" s="45">
        <v>2</v>
      </c>
      <c r="E16" s="48">
        <v>14</v>
      </c>
      <c r="F16" t="e">
        <f>VLOOKUP(B16,#REF!,2,FALSE)</f>
        <v>#REF!</v>
      </c>
      <c r="G16" t="e">
        <f>VLOOKUP(B16,#REF!,3,FALSE)</f>
        <v>#REF!</v>
      </c>
      <c r="H16" t="e">
        <f>VLOOKUP(C16,#REF!,3,FALSE)</f>
        <v>#REF!</v>
      </c>
      <c r="I16" t="e">
        <f>VLOOKUP(C16,#REF!,2,FALSE)</f>
        <v>#REF!</v>
      </c>
    </row>
    <row r="17" spans="1:14">
      <c r="A17">
        <v>4</v>
      </c>
      <c r="B17" s="43">
        <v>54</v>
      </c>
      <c r="C17" s="44">
        <v>132</v>
      </c>
      <c r="D17" s="45">
        <v>1</v>
      </c>
      <c r="E17" s="48">
        <v>3</v>
      </c>
      <c r="F17" t="e">
        <f>VLOOKUP(B17,#REF!,2,FALSE)</f>
        <v>#REF!</v>
      </c>
      <c r="G17" t="e">
        <f>VLOOKUP(B17,#REF!,3,FALSE)</f>
        <v>#REF!</v>
      </c>
      <c r="H17" t="e">
        <f>VLOOKUP(C17,#REF!,3,FALSE)</f>
        <v>#REF!</v>
      </c>
      <c r="I17" t="e">
        <f>VLOOKUP(C17,#REF!,2,FALSE)</f>
        <v>#REF!</v>
      </c>
    </row>
    <row r="18" spans="1:14">
      <c r="A18">
        <v>5</v>
      </c>
      <c r="B18" s="43">
        <v>52</v>
      </c>
      <c r="C18" s="44">
        <v>131</v>
      </c>
      <c r="D18" s="45">
        <v>2</v>
      </c>
      <c r="E18" s="48">
        <v>12</v>
      </c>
      <c r="F18" t="e">
        <f>VLOOKUP(B18,#REF!,2,FALSE)</f>
        <v>#REF!</v>
      </c>
      <c r="G18" t="e">
        <f>VLOOKUP(B18,#REF!,3,FALSE)</f>
        <v>#REF!</v>
      </c>
      <c r="H18" t="e">
        <f>VLOOKUP(C18,#REF!,3,FALSE)</f>
        <v>#REF!</v>
      </c>
      <c r="I18" t="e">
        <f>VLOOKUP(C18,#REF!,2,FALSE)</f>
        <v>#REF!</v>
      </c>
    </row>
    <row r="19" spans="1:14">
      <c r="C19" t="s">
        <v>164</v>
      </c>
      <c r="D19" s="45"/>
      <c r="E19" s="48"/>
      <c r="F19" t="e">
        <f>VLOOKUP(B19,#REF!,2,FALSE)</f>
        <v>#REF!</v>
      </c>
      <c r="G19" t="e">
        <f>VLOOKUP(B19,#REF!,3,FALSE)</f>
        <v>#REF!</v>
      </c>
      <c r="H19" t="e">
        <f>VLOOKUP(C19,#REF!,3,FALSE)</f>
        <v>#REF!</v>
      </c>
      <c r="I19" t="e">
        <f>VLOOKUP(C19,#REF!,2,FALSE)</f>
        <v>#REF!</v>
      </c>
    </row>
    <row r="20" spans="1:14">
      <c r="A20">
        <v>1</v>
      </c>
      <c r="B20" s="43">
        <v>172</v>
      </c>
      <c r="C20" s="44">
        <v>101</v>
      </c>
      <c r="D20" s="45">
        <v>1</v>
      </c>
      <c r="E20" s="48">
        <v>9</v>
      </c>
      <c r="F20" t="e">
        <f>VLOOKUP(B20,#REF!,2,FALSE)</f>
        <v>#REF!</v>
      </c>
      <c r="G20" t="e">
        <f>VLOOKUP(B20,#REF!,3,FALSE)</f>
        <v>#REF!</v>
      </c>
      <c r="H20" t="e">
        <f>VLOOKUP(C20,#REF!,3,FALSE)</f>
        <v>#REF!</v>
      </c>
      <c r="I20" t="e">
        <f>VLOOKUP(C20,#REF!,2,FALSE)</f>
        <v>#REF!</v>
      </c>
      <c r="K20" s="47">
        <v>17</v>
      </c>
      <c r="L20" s="44">
        <v>10</v>
      </c>
      <c r="M20" t="e">
        <f>VLOOKUP(K20,#REF!,2,FALSE)</f>
        <v>#REF!</v>
      </c>
      <c r="N20" t="e">
        <f>VLOOKUP(L20,#REF!,2,FALSE)</f>
        <v>#REF!</v>
      </c>
    </row>
    <row r="21" spans="1:14">
      <c r="A21">
        <v>2</v>
      </c>
      <c r="B21" s="43">
        <v>171</v>
      </c>
      <c r="C21" s="44">
        <v>103</v>
      </c>
      <c r="D21" s="45">
        <v>1</v>
      </c>
      <c r="E21" s="48">
        <v>20</v>
      </c>
      <c r="F21" t="e">
        <f>VLOOKUP(B21,#REF!,2,FALSE)</f>
        <v>#REF!</v>
      </c>
      <c r="G21" t="e">
        <f>VLOOKUP(B21,#REF!,3,FALSE)</f>
        <v>#REF!</v>
      </c>
      <c r="H21" t="e">
        <f>VLOOKUP(C21,#REF!,3,FALSE)</f>
        <v>#REF!</v>
      </c>
      <c r="I21" t="e">
        <f>VLOOKUP(C21,#REF!,2,FALSE)</f>
        <v>#REF!</v>
      </c>
    </row>
    <row r="22" spans="1:14">
      <c r="A22">
        <v>3</v>
      </c>
      <c r="B22" s="43">
        <v>174</v>
      </c>
      <c r="C22" s="44">
        <v>102</v>
      </c>
      <c r="D22" s="45">
        <v>1</v>
      </c>
      <c r="E22" s="48">
        <v>6</v>
      </c>
      <c r="F22" t="e">
        <f>VLOOKUP(B22,#REF!,2,FALSE)</f>
        <v>#REF!</v>
      </c>
      <c r="G22" t="e">
        <f>VLOOKUP(B22,#REF!,3,FALSE)</f>
        <v>#REF!</v>
      </c>
      <c r="H22" t="e">
        <f>VLOOKUP(C22,#REF!,3,FALSE)</f>
        <v>#REF!</v>
      </c>
      <c r="I22" t="e">
        <f>VLOOKUP(C22,#REF!,2,FALSE)</f>
        <v>#REF!</v>
      </c>
    </row>
    <row r="23" spans="1:14">
      <c r="A23">
        <v>4</v>
      </c>
      <c r="B23" s="43">
        <v>175</v>
      </c>
      <c r="C23" s="44">
        <v>106</v>
      </c>
      <c r="D23" s="45">
        <v>1</v>
      </c>
      <c r="E23" s="48">
        <v>9</v>
      </c>
      <c r="F23" t="e">
        <f>VLOOKUP(B23,#REF!,2,FALSE)</f>
        <v>#REF!</v>
      </c>
      <c r="G23" t="e">
        <f>VLOOKUP(B23,#REF!,3,FALSE)</f>
        <v>#REF!</v>
      </c>
      <c r="H23" t="e">
        <f>VLOOKUP(C23,#REF!,3,FALSE)</f>
        <v>#REF!</v>
      </c>
      <c r="I23" t="e">
        <f>VLOOKUP(C23,#REF!,2,FALSE)</f>
        <v>#REF!</v>
      </c>
    </row>
    <row r="24" spans="1:14">
      <c r="A24">
        <v>5</v>
      </c>
      <c r="B24" s="43">
        <v>173</v>
      </c>
      <c r="C24" s="44">
        <v>105</v>
      </c>
      <c r="D24" s="45">
        <v>1</v>
      </c>
      <c r="E24" s="48">
        <v>13</v>
      </c>
      <c r="F24" t="e">
        <f>VLOOKUP(B24,#REF!,2,FALSE)</f>
        <v>#REF!</v>
      </c>
      <c r="G24" t="e">
        <f>VLOOKUP(B24,#REF!,3,FALSE)</f>
        <v>#REF!</v>
      </c>
      <c r="H24" t="e">
        <f>VLOOKUP(C24,#REF!,3,FALSE)</f>
        <v>#REF!</v>
      </c>
      <c r="I24" t="e">
        <f>VLOOKUP(C24,#REF!,2,FALSE)</f>
        <v>#REF!</v>
      </c>
    </row>
    <row r="25" spans="1:14">
      <c r="C25" t="s">
        <v>165</v>
      </c>
      <c r="D25" s="45"/>
      <c r="E25" s="48"/>
      <c r="F25" t="e">
        <f>VLOOKUP(B25,#REF!,2,FALSE)</f>
        <v>#REF!</v>
      </c>
      <c r="G25" t="e">
        <f>VLOOKUP(B25,#REF!,3,FALSE)</f>
        <v>#REF!</v>
      </c>
      <c r="H25" t="e">
        <f>VLOOKUP(C25,#REF!,3,FALSE)</f>
        <v>#REF!</v>
      </c>
      <c r="I25" t="e">
        <f>VLOOKUP(C25,#REF!,2,FALSE)</f>
        <v>#REF!</v>
      </c>
    </row>
    <row r="26" spans="1:14">
      <c r="A26">
        <v>1</v>
      </c>
      <c r="B26" s="43"/>
      <c r="C26" s="44">
        <v>33</v>
      </c>
      <c r="D26" s="45">
        <v>2</v>
      </c>
      <c r="E26" s="48" t="s">
        <v>190</v>
      </c>
      <c r="F26" t="e">
        <f>VLOOKUP(B26,#REF!,2,FALSE)</f>
        <v>#REF!</v>
      </c>
      <c r="G26" t="e">
        <f>VLOOKUP(B26,#REF!,3,FALSE)</f>
        <v>#REF!</v>
      </c>
      <c r="H26" t="e">
        <f>VLOOKUP(C26,#REF!,3,FALSE)</f>
        <v>#REF!</v>
      </c>
      <c r="I26" t="e">
        <f>VLOOKUP(C26,#REF!,2,FALSE)</f>
        <v>#REF!</v>
      </c>
      <c r="K26" s="47">
        <v>20</v>
      </c>
      <c r="L26" s="44">
        <v>3</v>
      </c>
      <c r="M26" t="e">
        <f>VLOOKUP(K26,#REF!,2,FALSE)</f>
        <v>#REF!</v>
      </c>
      <c r="N26" t="e">
        <f>VLOOKUP(L26,#REF!,2,FALSE)</f>
        <v>#REF!</v>
      </c>
    </row>
    <row r="27" spans="1:14">
      <c r="A27">
        <v>2</v>
      </c>
      <c r="B27" s="43">
        <v>201</v>
      </c>
      <c r="C27" s="44">
        <v>37</v>
      </c>
      <c r="D27" s="45">
        <v>2</v>
      </c>
      <c r="E27" s="48">
        <v>7</v>
      </c>
      <c r="F27" t="e">
        <f>VLOOKUP(B27,#REF!,2,FALSE)</f>
        <v>#REF!</v>
      </c>
      <c r="G27" t="e">
        <f>VLOOKUP(B27,#REF!,3,FALSE)</f>
        <v>#REF!</v>
      </c>
      <c r="H27" t="e">
        <f>VLOOKUP(C27,#REF!,3,FALSE)</f>
        <v>#REF!</v>
      </c>
      <c r="I27" t="e">
        <f>VLOOKUP(C27,#REF!,2,FALSE)</f>
        <v>#REF!</v>
      </c>
    </row>
    <row r="28" spans="1:14">
      <c r="A28">
        <v>3</v>
      </c>
      <c r="B28" s="43">
        <v>203</v>
      </c>
      <c r="C28" s="44">
        <v>32</v>
      </c>
      <c r="D28" s="45">
        <v>2</v>
      </c>
      <c r="E28" s="48">
        <v>15</v>
      </c>
      <c r="F28" t="e">
        <f>VLOOKUP(B28,#REF!,2,FALSE)</f>
        <v>#REF!</v>
      </c>
      <c r="G28" t="e">
        <f>VLOOKUP(B28,#REF!,3,FALSE)</f>
        <v>#REF!</v>
      </c>
      <c r="H28" t="e">
        <f>VLOOKUP(C28,#REF!,3,FALSE)</f>
        <v>#REF!</v>
      </c>
      <c r="I28" t="e">
        <f>VLOOKUP(C28,#REF!,2,FALSE)</f>
        <v>#REF!</v>
      </c>
    </row>
    <row r="29" spans="1:14">
      <c r="A29">
        <v>4</v>
      </c>
      <c r="B29" s="43">
        <v>202</v>
      </c>
      <c r="C29" s="44">
        <v>34</v>
      </c>
      <c r="D29" s="45">
        <v>1</v>
      </c>
      <c r="E29" s="48">
        <v>13</v>
      </c>
      <c r="F29" t="e">
        <f>VLOOKUP(B29,#REF!,2,FALSE)</f>
        <v>#REF!</v>
      </c>
      <c r="G29" t="e">
        <f>VLOOKUP(B29,#REF!,3,FALSE)</f>
        <v>#REF!</v>
      </c>
      <c r="H29" t="e">
        <f>VLOOKUP(C29,#REF!,3,FALSE)</f>
        <v>#REF!</v>
      </c>
      <c r="I29" t="e">
        <f>VLOOKUP(C29,#REF!,2,FALSE)</f>
        <v>#REF!</v>
      </c>
    </row>
    <row r="30" spans="1:14">
      <c r="A30">
        <v>5</v>
      </c>
      <c r="B30" s="43">
        <v>204</v>
      </c>
      <c r="C30" s="44">
        <v>31</v>
      </c>
      <c r="D30" s="45">
        <v>2</v>
      </c>
      <c r="E30" s="48">
        <v>19</v>
      </c>
      <c r="F30" t="e">
        <f>VLOOKUP(B30,#REF!,2,FALSE)</f>
        <v>#REF!</v>
      </c>
      <c r="G30" t="e">
        <f>VLOOKUP(B30,#REF!,3,FALSE)</f>
        <v>#REF!</v>
      </c>
      <c r="H30" t="e">
        <f>VLOOKUP(C30,#REF!,3,FALSE)</f>
        <v>#REF!</v>
      </c>
      <c r="I30" t="e">
        <f>VLOOKUP(C30,#REF!,2,FALSE)</f>
        <v>#REF!</v>
      </c>
    </row>
    <row r="31" spans="1:14">
      <c r="C31" t="s">
        <v>166</v>
      </c>
      <c r="D31" s="45"/>
      <c r="E31" s="48"/>
      <c r="F31" t="e">
        <f>VLOOKUP(B31,#REF!,2,FALSE)</f>
        <v>#REF!</v>
      </c>
      <c r="G31" t="e">
        <f>VLOOKUP(B31,#REF!,3,FALSE)</f>
        <v>#REF!</v>
      </c>
      <c r="H31" t="e">
        <f>VLOOKUP(C31,#REF!,3,FALSE)</f>
        <v>#REF!</v>
      </c>
      <c r="I31" t="e">
        <f>VLOOKUP(C31,#REF!,2,FALSE)</f>
        <v>#REF!</v>
      </c>
    </row>
    <row r="32" spans="1:14">
      <c r="A32">
        <v>1</v>
      </c>
      <c r="B32" s="43">
        <v>83</v>
      </c>
      <c r="C32" s="44">
        <v>116</v>
      </c>
      <c r="D32" s="45">
        <v>1</v>
      </c>
      <c r="E32" s="48">
        <v>15</v>
      </c>
      <c r="F32" t="e">
        <f>VLOOKUP(B32,#REF!,2,FALSE)</f>
        <v>#REF!</v>
      </c>
      <c r="G32" t="e">
        <f>VLOOKUP(B32,#REF!,3,FALSE)</f>
        <v>#REF!</v>
      </c>
      <c r="H32" t="e">
        <f>VLOOKUP(C32,#REF!,3,FALSE)</f>
        <v>#REF!</v>
      </c>
      <c r="I32" t="e">
        <f>VLOOKUP(C32,#REF!,2,FALSE)</f>
        <v>#REF!</v>
      </c>
      <c r="K32" s="47">
        <v>8</v>
      </c>
      <c r="L32" s="44">
        <v>11</v>
      </c>
      <c r="M32" t="e">
        <f>VLOOKUP(K32,#REF!,2,FALSE)</f>
        <v>#REF!</v>
      </c>
      <c r="N32" t="e">
        <f>VLOOKUP(L32,#REF!,2,FALSE)</f>
        <v>#REF!</v>
      </c>
    </row>
    <row r="33" spans="1:14">
      <c r="A33">
        <v>2</v>
      </c>
      <c r="B33" s="43">
        <v>81</v>
      </c>
      <c r="C33" s="44">
        <v>113</v>
      </c>
      <c r="D33" s="45">
        <v>1</v>
      </c>
      <c r="E33" s="48">
        <v>16</v>
      </c>
      <c r="F33" t="e">
        <f>VLOOKUP(B33,#REF!,2,FALSE)</f>
        <v>#REF!</v>
      </c>
      <c r="G33" t="e">
        <f>VLOOKUP(B33,#REF!,3,FALSE)</f>
        <v>#REF!</v>
      </c>
      <c r="H33" t="e">
        <f>VLOOKUP(C33,#REF!,3,FALSE)</f>
        <v>#REF!</v>
      </c>
      <c r="I33" t="e">
        <f>VLOOKUP(C33,#REF!,2,FALSE)</f>
        <v>#REF!</v>
      </c>
    </row>
    <row r="34" spans="1:14">
      <c r="A34">
        <v>3</v>
      </c>
      <c r="B34" s="43">
        <v>84</v>
      </c>
      <c r="C34" s="44">
        <v>111</v>
      </c>
      <c r="D34" s="45">
        <v>2</v>
      </c>
      <c r="E34" s="48">
        <v>6</v>
      </c>
      <c r="F34" t="e">
        <f>VLOOKUP(B34,#REF!,2,FALSE)</f>
        <v>#REF!</v>
      </c>
      <c r="G34" t="e">
        <f>VLOOKUP(B34,#REF!,3,FALSE)</f>
        <v>#REF!</v>
      </c>
      <c r="H34" t="e">
        <f>VLOOKUP(C34,#REF!,3,FALSE)</f>
        <v>#REF!</v>
      </c>
      <c r="I34" t="e">
        <f>VLOOKUP(C34,#REF!,2,FALSE)</f>
        <v>#REF!</v>
      </c>
    </row>
    <row r="35" spans="1:14">
      <c r="A35">
        <v>4</v>
      </c>
      <c r="B35" s="43">
        <v>86</v>
      </c>
      <c r="C35" s="44">
        <v>112</v>
      </c>
      <c r="D35" s="45">
        <v>1</v>
      </c>
      <c r="E35" s="48">
        <v>7</v>
      </c>
      <c r="F35" t="e">
        <f>VLOOKUP(B35,#REF!,2,FALSE)</f>
        <v>#REF!</v>
      </c>
      <c r="G35" t="e">
        <f>VLOOKUP(B35,#REF!,3,FALSE)</f>
        <v>#REF!</v>
      </c>
      <c r="H35" t="e">
        <f>VLOOKUP(C35,#REF!,3,FALSE)</f>
        <v>#REF!</v>
      </c>
      <c r="I35" t="e">
        <f>VLOOKUP(C35,#REF!,2,FALSE)</f>
        <v>#REF!</v>
      </c>
    </row>
    <row r="36" spans="1:14">
      <c r="A36">
        <v>5</v>
      </c>
      <c r="B36" s="43">
        <v>82</v>
      </c>
      <c r="C36" s="44">
        <v>114</v>
      </c>
      <c r="D36" s="45">
        <v>1</v>
      </c>
      <c r="E36" s="48">
        <v>11</v>
      </c>
      <c r="F36" t="e">
        <f>VLOOKUP(B36,#REF!,2,FALSE)</f>
        <v>#REF!</v>
      </c>
      <c r="G36" t="e">
        <f>VLOOKUP(B36,#REF!,3,FALSE)</f>
        <v>#REF!</v>
      </c>
      <c r="H36" t="e">
        <f>VLOOKUP(C36,#REF!,3,FALSE)</f>
        <v>#REF!</v>
      </c>
      <c r="I36" t="e">
        <f>VLOOKUP(C36,#REF!,2,FALSE)</f>
        <v>#REF!</v>
      </c>
    </row>
    <row r="37" spans="1:14">
      <c r="C37" t="s">
        <v>167</v>
      </c>
      <c r="D37" s="45"/>
      <c r="E37" s="48"/>
      <c r="F37" t="e">
        <f>VLOOKUP(B37,#REF!,2,FALSE)</f>
        <v>#REF!</v>
      </c>
      <c r="G37" t="e">
        <f>VLOOKUP(B37,#REF!,3,FALSE)</f>
        <v>#REF!</v>
      </c>
      <c r="H37" t="e">
        <f>VLOOKUP(C37,#REF!,3,FALSE)</f>
        <v>#REF!</v>
      </c>
      <c r="I37" t="e">
        <f>VLOOKUP(C37,#REF!,2,FALSE)</f>
        <v>#REF!</v>
      </c>
    </row>
    <row r="38" spans="1:14">
      <c r="A38">
        <v>1</v>
      </c>
      <c r="B38" s="43">
        <v>25</v>
      </c>
      <c r="C38" s="44">
        <v>181</v>
      </c>
      <c r="D38" s="45">
        <v>1</v>
      </c>
      <c r="E38" s="48">
        <v>11</v>
      </c>
      <c r="F38" t="e">
        <f>VLOOKUP(B38,#REF!,2,FALSE)</f>
        <v>#REF!</v>
      </c>
      <c r="G38" t="e">
        <f>VLOOKUP(B38,#REF!,3,FALSE)</f>
        <v>#REF!</v>
      </c>
      <c r="H38" t="e">
        <f>VLOOKUP(C38,#REF!,3,FALSE)</f>
        <v>#REF!</v>
      </c>
      <c r="I38" t="e">
        <f>VLOOKUP(C38,#REF!,2,FALSE)</f>
        <v>#REF!</v>
      </c>
      <c r="K38" s="47">
        <v>2</v>
      </c>
      <c r="L38" s="44">
        <v>18</v>
      </c>
      <c r="M38" t="e">
        <f>VLOOKUP(K38,#REF!,2,FALSE)</f>
        <v>#REF!</v>
      </c>
      <c r="N38" t="e">
        <f>VLOOKUP(L38,#REF!,2,FALSE)</f>
        <v>#REF!</v>
      </c>
    </row>
    <row r="39" spans="1:14">
      <c r="A39">
        <v>2</v>
      </c>
      <c r="B39" s="43">
        <v>23</v>
      </c>
      <c r="C39" s="44">
        <v>185</v>
      </c>
      <c r="D39" s="45">
        <v>1</v>
      </c>
      <c r="E39" s="48">
        <v>11</v>
      </c>
      <c r="F39" t="e">
        <f>VLOOKUP(B39,#REF!,2,FALSE)</f>
        <v>#REF!</v>
      </c>
      <c r="G39" t="e">
        <f>VLOOKUP(B39,#REF!,3,FALSE)</f>
        <v>#REF!</v>
      </c>
      <c r="H39" t="e">
        <f>VLOOKUP(C39,#REF!,3,FALSE)</f>
        <v>#REF!</v>
      </c>
      <c r="I39" t="e">
        <f>VLOOKUP(C39,#REF!,2,FALSE)</f>
        <v>#REF!</v>
      </c>
    </row>
    <row r="40" spans="1:14">
      <c r="A40">
        <v>3</v>
      </c>
      <c r="B40" s="43">
        <v>21</v>
      </c>
      <c r="C40" s="44">
        <v>182</v>
      </c>
      <c r="D40" s="45">
        <v>1</v>
      </c>
      <c r="E40" s="48">
        <v>12</v>
      </c>
      <c r="F40" t="e">
        <f>VLOOKUP(B40,#REF!,2,FALSE)</f>
        <v>#REF!</v>
      </c>
      <c r="G40" t="e">
        <f>VLOOKUP(B40,#REF!,3,FALSE)</f>
        <v>#REF!</v>
      </c>
      <c r="H40" t="e">
        <f>VLOOKUP(C40,#REF!,3,FALSE)</f>
        <v>#REF!</v>
      </c>
      <c r="I40" t="e">
        <f>VLOOKUP(C40,#REF!,2,FALSE)</f>
        <v>#REF!</v>
      </c>
    </row>
    <row r="41" spans="1:14">
      <c r="A41">
        <v>4</v>
      </c>
      <c r="B41" s="43">
        <v>26</v>
      </c>
      <c r="C41" s="44">
        <v>183</v>
      </c>
      <c r="D41" s="45">
        <v>2</v>
      </c>
      <c r="E41" s="48">
        <v>7</v>
      </c>
      <c r="F41" t="e">
        <f>VLOOKUP(B41,#REF!,2,FALSE)</f>
        <v>#REF!</v>
      </c>
      <c r="G41" t="e">
        <f>VLOOKUP(B41,#REF!,3,FALSE)</f>
        <v>#REF!</v>
      </c>
      <c r="H41" t="e">
        <f>VLOOKUP(C41,#REF!,3,FALSE)</f>
        <v>#REF!</v>
      </c>
      <c r="I41" t="e">
        <f>VLOOKUP(C41,#REF!,2,FALSE)</f>
        <v>#REF!</v>
      </c>
    </row>
    <row r="42" spans="1:14">
      <c r="A42">
        <v>5</v>
      </c>
      <c r="B42" s="43">
        <v>22</v>
      </c>
      <c r="C42" s="44">
        <v>187</v>
      </c>
      <c r="D42" s="45">
        <v>1</v>
      </c>
      <c r="E42" s="48">
        <v>18</v>
      </c>
      <c r="F42" t="e">
        <f>VLOOKUP(B42,#REF!,2,FALSE)</f>
        <v>#REF!</v>
      </c>
      <c r="G42" t="e">
        <f>VLOOKUP(B42,#REF!,3,FALSE)</f>
        <v>#REF!</v>
      </c>
      <c r="H42" t="e">
        <f>VLOOKUP(C42,#REF!,3,FALSE)</f>
        <v>#REF!</v>
      </c>
      <c r="I42" t="e">
        <f>VLOOKUP(C42,#REF!,2,FALSE)</f>
        <v>#REF!</v>
      </c>
    </row>
    <row r="43" spans="1:14">
      <c r="C43" t="s">
        <v>168</v>
      </c>
      <c r="D43" s="45"/>
      <c r="E43" s="48"/>
      <c r="F43" t="e">
        <f>VLOOKUP(B43,#REF!,2,FALSE)</f>
        <v>#REF!</v>
      </c>
      <c r="G43" t="e">
        <f>VLOOKUP(B43,#REF!,3,FALSE)</f>
        <v>#REF!</v>
      </c>
      <c r="H43" t="e">
        <f>VLOOKUP(C43,#REF!,3,FALSE)</f>
        <v>#REF!</v>
      </c>
      <c r="I43" t="e">
        <f>VLOOKUP(C43,#REF!,2,FALSE)</f>
        <v>#REF!</v>
      </c>
    </row>
    <row r="44" spans="1:14">
      <c r="A44">
        <v>1</v>
      </c>
      <c r="B44" s="43">
        <v>66</v>
      </c>
      <c r="C44" s="44">
        <v>143</v>
      </c>
      <c r="D44" s="45">
        <v>1</v>
      </c>
      <c r="E44" s="48">
        <v>18</v>
      </c>
      <c r="F44" t="e">
        <f>VLOOKUP(B44,#REF!,2,FALSE)</f>
        <v>#REF!</v>
      </c>
      <c r="G44" t="e">
        <f>VLOOKUP(B44,#REF!,3,FALSE)</f>
        <v>#REF!</v>
      </c>
      <c r="H44" t="e">
        <f>VLOOKUP(C44,#REF!,3,FALSE)</f>
        <v>#REF!</v>
      </c>
      <c r="I44" t="e">
        <f>VLOOKUP(C44,#REF!,2,FALSE)</f>
        <v>#REF!</v>
      </c>
      <c r="K44" s="47">
        <v>6</v>
      </c>
      <c r="L44" s="44">
        <v>14</v>
      </c>
      <c r="M44" t="e">
        <f>VLOOKUP(K44,#REF!,2,FALSE)</f>
        <v>#REF!</v>
      </c>
      <c r="N44" t="e">
        <f>VLOOKUP(L44,#REF!,2,FALSE)</f>
        <v>#REF!</v>
      </c>
    </row>
    <row r="45" spans="1:14">
      <c r="A45">
        <v>2</v>
      </c>
      <c r="B45" s="43">
        <v>65</v>
      </c>
      <c r="C45" s="44">
        <v>145</v>
      </c>
      <c r="D45" s="45">
        <v>1</v>
      </c>
      <c r="E45" s="48">
        <v>20</v>
      </c>
      <c r="F45" t="e">
        <f>VLOOKUP(B45,#REF!,2,FALSE)</f>
        <v>#REF!</v>
      </c>
      <c r="G45" t="e">
        <f>VLOOKUP(B45,#REF!,3,FALSE)</f>
        <v>#REF!</v>
      </c>
      <c r="H45" t="e">
        <f>VLOOKUP(C45,#REF!,3,FALSE)</f>
        <v>#REF!</v>
      </c>
      <c r="I45" t="e">
        <f>VLOOKUP(C45,#REF!,2,FALSE)</f>
        <v>#REF!</v>
      </c>
    </row>
    <row r="46" spans="1:14">
      <c r="A46">
        <v>3</v>
      </c>
      <c r="B46" s="43">
        <v>61</v>
      </c>
      <c r="C46" s="44">
        <v>141</v>
      </c>
      <c r="D46" s="45">
        <v>2</v>
      </c>
      <c r="E46" s="48">
        <v>5</v>
      </c>
      <c r="F46" t="e">
        <f>VLOOKUP(B46,#REF!,2,FALSE)</f>
        <v>#REF!</v>
      </c>
      <c r="G46" t="e">
        <f>VLOOKUP(B46,#REF!,3,FALSE)</f>
        <v>#REF!</v>
      </c>
      <c r="H46" t="e">
        <f>VLOOKUP(C46,#REF!,3,FALSE)</f>
        <v>#REF!</v>
      </c>
      <c r="I46" t="e">
        <f>VLOOKUP(C46,#REF!,2,FALSE)</f>
        <v>#REF!</v>
      </c>
    </row>
    <row r="47" spans="1:14">
      <c r="A47">
        <v>4</v>
      </c>
      <c r="B47" s="43">
        <v>63</v>
      </c>
      <c r="C47" s="44">
        <v>144</v>
      </c>
      <c r="D47" s="45">
        <v>1</v>
      </c>
      <c r="E47" s="48">
        <v>12</v>
      </c>
      <c r="F47" t="e">
        <f>VLOOKUP(B47,#REF!,2,FALSE)</f>
        <v>#REF!</v>
      </c>
      <c r="G47" t="e">
        <f>VLOOKUP(B47,#REF!,3,FALSE)</f>
        <v>#REF!</v>
      </c>
      <c r="H47" t="e">
        <f>VLOOKUP(C47,#REF!,3,FALSE)</f>
        <v>#REF!</v>
      </c>
      <c r="I47" t="e">
        <f>VLOOKUP(C47,#REF!,2,FALSE)</f>
        <v>#REF!</v>
      </c>
    </row>
    <row r="48" spans="1:14">
      <c r="A48">
        <v>5</v>
      </c>
      <c r="B48" s="43">
        <v>67</v>
      </c>
      <c r="C48" s="44">
        <v>142</v>
      </c>
      <c r="D48" s="45">
        <v>1</v>
      </c>
      <c r="E48" s="48">
        <v>14</v>
      </c>
      <c r="F48" t="e">
        <f>VLOOKUP(B48,#REF!,2,FALSE)</f>
        <v>#REF!</v>
      </c>
      <c r="G48" t="e">
        <f>VLOOKUP(B48,#REF!,3,FALSE)</f>
        <v>#REF!</v>
      </c>
      <c r="H48" t="e">
        <f>VLOOKUP(C48,#REF!,3,FALSE)</f>
        <v>#REF!</v>
      </c>
      <c r="I48" t="e">
        <f>VLOOKUP(C48,#REF!,2,FALSE)</f>
        <v>#REF!</v>
      </c>
    </row>
    <row r="49" spans="1:14">
      <c r="C49" t="s">
        <v>169</v>
      </c>
      <c r="D49" s="45"/>
      <c r="E49" s="48"/>
      <c r="F49" t="e">
        <f>VLOOKUP(B49,#REF!,2,FALSE)</f>
        <v>#REF!</v>
      </c>
      <c r="G49" t="e">
        <f>VLOOKUP(B49,#REF!,3,FALSE)</f>
        <v>#REF!</v>
      </c>
      <c r="H49" t="e">
        <f>VLOOKUP(C49,#REF!,3,FALSE)</f>
        <v>#REF!</v>
      </c>
      <c r="I49" t="e">
        <f>VLOOKUP(C49,#REF!,2,FALSE)</f>
        <v>#REF!</v>
      </c>
    </row>
    <row r="50" spans="1:14">
      <c r="A50">
        <v>1</v>
      </c>
      <c r="B50" s="43">
        <v>153</v>
      </c>
      <c r="C50" s="44">
        <v>192</v>
      </c>
      <c r="D50" s="45">
        <v>2</v>
      </c>
      <c r="E50" s="48">
        <v>11</v>
      </c>
      <c r="F50" t="e">
        <f>VLOOKUP(B50,#REF!,2,FALSE)</f>
        <v>#REF!</v>
      </c>
      <c r="G50" t="e">
        <f>VLOOKUP(B50,#REF!,3,FALSE)</f>
        <v>#REF!</v>
      </c>
      <c r="H50" t="e">
        <f>VLOOKUP(C50,#REF!,3,FALSE)</f>
        <v>#REF!</v>
      </c>
      <c r="I50" t="e">
        <f>VLOOKUP(C50,#REF!,2,FALSE)</f>
        <v>#REF!</v>
      </c>
      <c r="K50" s="47">
        <v>15</v>
      </c>
      <c r="L50" s="44">
        <v>19</v>
      </c>
      <c r="M50" t="e">
        <f>VLOOKUP(K50,#REF!,2,FALSE)</f>
        <v>#REF!</v>
      </c>
      <c r="N50" t="e">
        <f>VLOOKUP(L50,#REF!,2,FALSE)</f>
        <v>#REF!</v>
      </c>
    </row>
    <row r="51" spans="1:14">
      <c r="A51">
        <v>2</v>
      </c>
      <c r="B51" s="43">
        <v>154</v>
      </c>
      <c r="C51" s="44">
        <v>196</v>
      </c>
      <c r="D51" s="45">
        <v>2</v>
      </c>
      <c r="E51" s="48">
        <v>11</v>
      </c>
      <c r="F51" t="e">
        <f>VLOOKUP(B51,#REF!,2,FALSE)</f>
        <v>#REF!</v>
      </c>
      <c r="G51" t="e">
        <f>VLOOKUP(B51,#REF!,3,FALSE)</f>
        <v>#REF!</v>
      </c>
      <c r="H51" t="e">
        <f>VLOOKUP(C51,#REF!,3,FALSE)</f>
        <v>#REF!</v>
      </c>
      <c r="I51" t="e">
        <f>VLOOKUP(C51,#REF!,2,FALSE)</f>
        <v>#REF!</v>
      </c>
    </row>
    <row r="52" spans="1:14">
      <c r="A52">
        <v>3</v>
      </c>
      <c r="B52" s="43">
        <v>151</v>
      </c>
      <c r="C52" s="44">
        <v>191</v>
      </c>
      <c r="D52" s="45">
        <v>2</v>
      </c>
      <c r="E52" s="48">
        <v>16</v>
      </c>
      <c r="F52" t="e">
        <f>VLOOKUP(B52,#REF!,2,FALSE)</f>
        <v>#REF!</v>
      </c>
      <c r="G52" t="e">
        <f>VLOOKUP(B52,#REF!,3,FALSE)</f>
        <v>#REF!</v>
      </c>
      <c r="H52" t="e">
        <f>VLOOKUP(C52,#REF!,3,FALSE)</f>
        <v>#REF!</v>
      </c>
      <c r="I52" t="e">
        <f>VLOOKUP(C52,#REF!,2,FALSE)</f>
        <v>#REF!</v>
      </c>
    </row>
    <row r="53" spans="1:14">
      <c r="A53">
        <v>4</v>
      </c>
      <c r="B53" s="43">
        <v>152</v>
      </c>
      <c r="C53" s="44">
        <v>197</v>
      </c>
      <c r="D53" s="45">
        <v>2</v>
      </c>
      <c r="E53" s="48">
        <v>20</v>
      </c>
      <c r="F53" t="e">
        <f>VLOOKUP(B53,#REF!,2,FALSE)</f>
        <v>#REF!</v>
      </c>
      <c r="G53" t="e">
        <f>VLOOKUP(B53,#REF!,3,FALSE)</f>
        <v>#REF!</v>
      </c>
      <c r="H53" t="e">
        <f>VLOOKUP(C53,#REF!,3,FALSE)</f>
        <v>#REF!</v>
      </c>
      <c r="I53" t="e">
        <f>VLOOKUP(C53,#REF!,2,FALSE)</f>
        <v>#REF!</v>
      </c>
    </row>
    <row r="54" spans="1:14">
      <c r="A54">
        <v>5</v>
      </c>
      <c r="B54" s="43">
        <v>155</v>
      </c>
      <c r="C54" s="44">
        <v>195</v>
      </c>
      <c r="D54" s="45">
        <v>2</v>
      </c>
      <c r="E54" s="48">
        <v>13</v>
      </c>
      <c r="F54" t="e">
        <f>VLOOKUP(B54,#REF!,2,FALSE)</f>
        <v>#REF!</v>
      </c>
      <c r="G54" t="e">
        <f>VLOOKUP(B54,#REF!,3,FALSE)</f>
        <v>#REF!</v>
      </c>
      <c r="H54" t="e">
        <f>VLOOKUP(C54,#REF!,3,FALSE)</f>
        <v>#REF!</v>
      </c>
      <c r="I54" t="e">
        <f>VLOOKUP(C54,#REF!,2,FALSE)</f>
        <v>#REF!</v>
      </c>
    </row>
    <row r="55" spans="1:14">
      <c r="C55" t="s">
        <v>170</v>
      </c>
      <c r="D55" s="45"/>
      <c r="E55" s="48"/>
      <c r="F55" t="e">
        <f>VLOOKUP(B55,#REF!,2,FALSE)</f>
        <v>#REF!</v>
      </c>
      <c r="G55" t="e">
        <f>VLOOKUP(B55,#REF!,3,FALSE)</f>
        <v>#REF!</v>
      </c>
      <c r="H55" t="e">
        <f>VLOOKUP(C55,#REF!,3,FALSE)</f>
        <v>#REF!</v>
      </c>
      <c r="I55" t="e">
        <f>VLOOKUP(C55,#REF!,2,FALSE)</f>
        <v>#REF!</v>
      </c>
    </row>
    <row r="56" spans="1:14">
      <c r="A56">
        <v>1</v>
      </c>
      <c r="B56" s="43">
        <v>46</v>
      </c>
      <c r="C56" s="44">
        <v>13</v>
      </c>
      <c r="D56" s="45">
        <v>1</v>
      </c>
      <c r="E56" s="48">
        <v>2</v>
      </c>
      <c r="F56" t="e">
        <f>VLOOKUP(B56,#REF!,2,FALSE)</f>
        <v>#REF!</v>
      </c>
      <c r="G56" t="e">
        <f>VLOOKUP(B56,#REF!,3,FALSE)</f>
        <v>#REF!</v>
      </c>
      <c r="H56" t="e">
        <f>VLOOKUP(C56,#REF!,3,FALSE)</f>
        <v>#REF!</v>
      </c>
      <c r="I56" t="e">
        <f>VLOOKUP(C56,#REF!,2,FALSE)</f>
        <v>#REF!</v>
      </c>
      <c r="K56" s="47">
        <v>4</v>
      </c>
      <c r="L56" s="44">
        <v>1</v>
      </c>
      <c r="M56" t="e">
        <f>VLOOKUP(K56,#REF!,2,FALSE)</f>
        <v>#REF!</v>
      </c>
      <c r="N56" t="e">
        <f>VLOOKUP(L56,#REF!,2,FALSE)</f>
        <v>#REF!</v>
      </c>
    </row>
    <row r="57" spans="1:14">
      <c r="A57">
        <v>2</v>
      </c>
      <c r="B57" s="43">
        <v>42</v>
      </c>
      <c r="C57" s="44">
        <v>11</v>
      </c>
      <c r="D57" s="45">
        <v>1</v>
      </c>
      <c r="E57" s="48">
        <v>9</v>
      </c>
      <c r="F57" t="e">
        <f>VLOOKUP(B57,#REF!,2,FALSE)</f>
        <v>#REF!</v>
      </c>
      <c r="G57" t="e">
        <f>VLOOKUP(B57,#REF!,3,FALSE)</f>
        <v>#REF!</v>
      </c>
      <c r="H57" t="e">
        <f>VLOOKUP(C57,#REF!,3,FALSE)</f>
        <v>#REF!</v>
      </c>
      <c r="I57" t="e">
        <f>VLOOKUP(C57,#REF!,2,FALSE)</f>
        <v>#REF!</v>
      </c>
    </row>
    <row r="58" spans="1:14">
      <c r="A58">
        <v>3</v>
      </c>
      <c r="B58" s="43">
        <v>43</v>
      </c>
      <c r="C58" s="44">
        <v>12</v>
      </c>
      <c r="D58" s="45">
        <v>1</v>
      </c>
      <c r="E58" s="48">
        <v>5</v>
      </c>
      <c r="F58" t="e">
        <f>VLOOKUP(B58,#REF!,2,FALSE)</f>
        <v>#REF!</v>
      </c>
      <c r="G58" t="e">
        <f>VLOOKUP(B58,#REF!,3,FALSE)</f>
        <v>#REF!</v>
      </c>
      <c r="H58" t="e">
        <f>VLOOKUP(C58,#REF!,3,FALSE)</f>
        <v>#REF!</v>
      </c>
      <c r="I58" t="e">
        <f>VLOOKUP(C58,#REF!,2,FALSE)</f>
        <v>#REF!</v>
      </c>
    </row>
    <row r="59" spans="1:14">
      <c r="A59">
        <v>4</v>
      </c>
      <c r="B59" s="43">
        <v>41</v>
      </c>
      <c r="C59" s="44">
        <v>16</v>
      </c>
      <c r="D59" s="45">
        <v>1</v>
      </c>
      <c r="E59" s="48">
        <v>10</v>
      </c>
      <c r="F59" t="e">
        <f>VLOOKUP(B59,#REF!,2,FALSE)</f>
        <v>#REF!</v>
      </c>
      <c r="G59" t="e">
        <f>VLOOKUP(B59,#REF!,3,FALSE)</f>
        <v>#REF!</v>
      </c>
      <c r="H59" t="e">
        <f>VLOOKUP(C59,#REF!,3,FALSE)</f>
        <v>#REF!</v>
      </c>
      <c r="I59" t="e">
        <f>VLOOKUP(C59,#REF!,2,FALSE)</f>
        <v>#REF!</v>
      </c>
    </row>
    <row r="60" spans="1:14">
      <c r="A60">
        <v>5</v>
      </c>
      <c r="B60" s="43">
        <v>47</v>
      </c>
      <c r="C60" s="44">
        <v>14</v>
      </c>
      <c r="D60" s="45">
        <v>2</v>
      </c>
      <c r="E60" s="48">
        <v>10</v>
      </c>
      <c r="F60" t="e">
        <f>VLOOKUP(B60,#REF!,2,FALSE)</f>
        <v>#REF!</v>
      </c>
      <c r="G60" t="e">
        <f>VLOOKUP(B60,#REF!,3,FALSE)</f>
        <v>#REF!</v>
      </c>
      <c r="H60" t="e">
        <f>VLOOKUP(C60,#REF!,3,FALSE)</f>
        <v>#REF!</v>
      </c>
      <c r="I60" t="e">
        <f>VLOOKUP(C60,#REF!,2,FALSE)</f>
        <v>#REF!</v>
      </c>
    </row>
  </sheetData>
  <sheetProtection selectLockedCells="1"/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A6C1-AB93-4328-8164-7B968357686C}">
  <sheetPr codeName="Sheet10">
    <tabColor rgb="FF00B050"/>
  </sheetPr>
  <dimension ref="A1:N24"/>
  <sheetViews>
    <sheetView workbookViewId="0">
      <selection activeCell="X1" sqref="X1"/>
    </sheetView>
  </sheetViews>
  <sheetFormatPr baseColWidth="10" defaultColWidth="8.83203125" defaultRowHeight="18"/>
  <cols>
    <col min="6" max="9" width="13.6640625" customWidth="1"/>
  </cols>
  <sheetData>
    <row r="1" spans="1:14">
      <c r="C1" t="s">
        <v>161</v>
      </c>
      <c r="D1" t="s">
        <v>171</v>
      </c>
      <c r="E1" t="s">
        <v>172</v>
      </c>
    </row>
    <row r="2" spans="1:14">
      <c r="A2">
        <v>1</v>
      </c>
      <c r="B2" s="43">
        <v>22</v>
      </c>
      <c r="C2" s="44">
        <v>113</v>
      </c>
      <c r="D2" s="45">
        <v>2</v>
      </c>
      <c r="E2" s="48">
        <v>5</v>
      </c>
      <c r="F2" t="e">
        <f>VLOOKUP(B2,#REF!,2,FALSE)</f>
        <v>#REF!</v>
      </c>
      <c r="G2" t="e">
        <f>VLOOKUP(B2,#REF!,3,FALSE)</f>
        <v>#REF!</v>
      </c>
      <c r="H2" t="e">
        <f>VLOOKUP(C2,#REF!,3,FALSE)</f>
        <v>#REF!</v>
      </c>
      <c r="I2" t="e">
        <f>VLOOKUP(C2,#REF!,2,FALSE)</f>
        <v>#REF!</v>
      </c>
      <c r="K2" s="47">
        <v>2</v>
      </c>
      <c r="L2" s="44">
        <v>11</v>
      </c>
      <c r="M2" t="e">
        <f>VLOOKUP(K2,#REF!,2,FALSE)</f>
        <v>#REF!</v>
      </c>
      <c r="N2" t="e">
        <f>VLOOKUP(L2,#REF!,2,FALSE)</f>
        <v>#REF!</v>
      </c>
    </row>
    <row r="3" spans="1:14">
      <c r="A3">
        <v>2</v>
      </c>
      <c r="B3" s="43">
        <v>25</v>
      </c>
      <c r="C3" s="44">
        <v>112</v>
      </c>
      <c r="D3" s="45">
        <v>1</v>
      </c>
      <c r="E3" s="48">
        <v>14</v>
      </c>
      <c r="F3" t="e">
        <f>VLOOKUP(B3,#REF!,2,FALSE)</f>
        <v>#REF!</v>
      </c>
      <c r="G3" t="e">
        <f>VLOOKUP(B3,#REF!,3,FALSE)</f>
        <v>#REF!</v>
      </c>
      <c r="H3" t="e">
        <f>VLOOKUP(C3,#REF!,3,FALSE)</f>
        <v>#REF!</v>
      </c>
      <c r="I3" t="e">
        <f>VLOOKUP(C3,#REF!,2,FALSE)</f>
        <v>#REF!</v>
      </c>
    </row>
    <row r="4" spans="1:14">
      <c r="A4">
        <v>3</v>
      </c>
      <c r="B4" s="43">
        <v>23</v>
      </c>
      <c r="C4" s="44">
        <v>116</v>
      </c>
      <c r="D4" s="45">
        <v>1</v>
      </c>
      <c r="E4" s="48">
        <v>4</v>
      </c>
      <c r="F4" t="e">
        <f>VLOOKUP(B4,#REF!,2,FALSE)</f>
        <v>#REF!</v>
      </c>
      <c r="G4" t="e">
        <f>VLOOKUP(B4,#REF!,3,FALSE)</f>
        <v>#REF!</v>
      </c>
      <c r="H4" t="e">
        <f>VLOOKUP(C4,#REF!,3,FALSE)</f>
        <v>#REF!</v>
      </c>
      <c r="I4" t="e">
        <f>VLOOKUP(C4,#REF!,2,FALSE)</f>
        <v>#REF!</v>
      </c>
    </row>
    <row r="5" spans="1:14">
      <c r="A5">
        <v>4</v>
      </c>
      <c r="B5" s="43">
        <v>21</v>
      </c>
      <c r="C5" s="44">
        <v>111</v>
      </c>
      <c r="D5" s="45">
        <v>2</v>
      </c>
      <c r="E5" s="48">
        <v>9</v>
      </c>
      <c r="F5" t="e">
        <f>VLOOKUP(B5,#REF!,2,FALSE)</f>
        <v>#REF!</v>
      </c>
      <c r="G5" t="e">
        <f>VLOOKUP(B5,#REF!,3,FALSE)</f>
        <v>#REF!</v>
      </c>
      <c r="H5" t="e">
        <f>VLOOKUP(C5,#REF!,3,FALSE)</f>
        <v>#REF!</v>
      </c>
      <c r="I5" t="e">
        <f>VLOOKUP(C5,#REF!,2,FALSE)</f>
        <v>#REF!</v>
      </c>
    </row>
    <row r="6" spans="1:14">
      <c r="A6">
        <v>5</v>
      </c>
      <c r="B6" s="43">
        <v>24</v>
      </c>
      <c r="C6" s="44">
        <v>114</v>
      </c>
      <c r="D6" s="45">
        <v>1</v>
      </c>
      <c r="E6" s="48">
        <v>4</v>
      </c>
      <c r="F6" t="e">
        <f>VLOOKUP(B6,#REF!,2,FALSE)</f>
        <v>#REF!</v>
      </c>
      <c r="G6" t="e">
        <f>VLOOKUP(B6,#REF!,3,FALSE)</f>
        <v>#REF!</v>
      </c>
      <c r="H6" t="e">
        <f>VLOOKUP(C6,#REF!,3,FALSE)</f>
        <v>#REF!</v>
      </c>
      <c r="I6" t="e">
        <f>VLOOKUP(C6,#REF!,2,FALSE)</f>
        <v>#REF!</v>
      </c>
    </row>
    <row r="7" spans="1:14">
      <c r="C7" t="s">
        <v>162</v>
      </c>
      <c r="D7" s="45"/>
      <c r="E7" s="48"/>
      <c r="F7" t="e">
        <f>VLOOKUP(B7,#REF!,2,FALSE)</f>
        <v>#REF!</v>
      </c>
      <c r="G7" t="e">
        <f>VLOOKUP(B7,#REF!,3,FALSE)</f>
        <v>#REF!</v>
      </c>
      <c r="H7" t="e">
        <f>VLOOKUP(C7,#REF!,3,FALSE)</f>
        <v>#REF!</v>
      </c>
      <c r="I7" t="e">
        <f>VLOOKUP(C7,#REF!,2,FALSE)</f>
        <v>#REF!</v>
      </c>
    </row>
    <row r="8" spans="1:14">
      <c r="A8">
        <v>1</v>
      </c>
      <c r="B8" s="43">
        <v>83</v>
      </c>
      <c r="C8" s="44">
        <v>62</v>
      </c>
      <c r="D8" s="45">
        <v>2</v>
      </c>
      <c r="E8" s="48">
        <v>3</v>
      </c>
      <c r="F8" t="e">
        <f>VLOOKUP(B8,#REF!,2,FALSE)</f>
        <v>#REF!</v>
      </c>
      <c r="G8" t="e">
        <f>VLOOKUP(B8,#REF!,3,FALSE)</f>
        <v>#REF!</v>
      </c>
      <c r="H8" t="e">
        <f>VLOOKUP(C8,#REF!,3,FALSE)</f>
        <v>#REF!</v>
      </c>
      <c r="I8" t="e">
        <f>VLOOKUP(C8,#REF!,2,FALSE)</f>
        <v>#REF!</v>
      </c>
      <c r="K8" s="47">
        <v>8</v>
      </c>
      <c r="L8" s="44">
        <v>6</v>
      </c>
      <c r="M8" t="e">
        <f>VLOOKUP(K8,#REF!,2,FALSE)</f>
        <v>#REF!</v>
      </c>
      <c r="N8" t="e">
        <f>VLOOKUP(L8,#REF!,2,FALSE)</f>
        <v>#REF!</v>
      </c>
    </row>
    <row r="9" spans="1:14">
      <c r="A9">
        <v>2</v>
      </c>
      <c r="B9" s="43">
        <v>82</v>
      </c>
      <c r="C9" s="44">
        <v>65</v>
      </c>
      <c r="D9" s="45">
        <v>1</v>
      </c>
      <c r="E9" s="48">
        <v>7</v>
      </c>
      <c r="F9" t="e">
        <f>VLOOKUP(B9,#REF!,2,FALSE)</f>
        <v>#REF!</v>
      </c>
      <c r="G9" t="e">
        <f>VLOOKUP(B9,#REF!,3,FALSE)</f>
        <v>#REF!</v>
      </c>
      <c r="H9" t="e">
        <f>VLOOKUP(C9,#REF!,3,FALSE)</f>
        <v>#REF!</v>
      </c>
      <c r="I9" t="e">
        <f>VLOOKUP(C9,#REF!,2,FALSE)</f>
        <v>#REF!</v>
      </c>
    </row>
    <row r="10" spans="1:14">
      <c r="A10">
        <v>3</v>
      </c>
      <c r="B10" s="43">
        <v>86</v>
      </c>
      <c r="C10" s="44">
        <v>63</v>
      </c>
      <c r="D10" s="45">
        <v>1</v>
      </c>
      <c r="E10" s="48">
        <v>3</v>
      </c>
      <c r="F10" t="e">
        <f>VLOOKUP(B10,#REF!,2,FALSE)</f>
        <v>#REF!</v>
      </c>
      <c r="G10" t="e">
        <f>VLOOKUP(B10,#REF!,3,FALSE)</f>
        <v>#REF!</v>
      </c>
      <c r="H10" t="e">
        <f>VLOOKUP(C10,#REF!,3,FALSE)</f>
        <v>#REF!</v>
      </c>
      <c r="I10" t="e">
        <f>VLOOKUP(C10,#REF!,2,FALSE)</f>
        <v>#REF!</v>
      </c>
    </row>
    <row r="11" spans="1:14">
      <c r="A11">
        <v>4</v>
      </c>
      <c r="B11" s="43">
        <v>81</v>
      </c>
      <c r="C11" s="44">
        <v>61</v>
      </c>
      <c r="D11" s="45">
        <v>1</v>
      </c>
      <c r="E11" s="48">
        <v>3</v>
      </c>
      <c r="F11" t="e">
        <f>VLOOKUP(B11,#REF!,2,FALSE)</f>
        <v>#REF!</v>
      </c>
      <c r="G11" t="e">
        <f>VLOOKUP(B11,#REF!,3,FALSE)</f>
        <v>#REF!</v>
      </c>
      <c r="H11" t="e">
        <f>VLOOKUP(C11,#REF!,3,FALSE)</f>
        <v>#REF!</v>
      </c>
      <c r="I11" t="e">
        <f>VLOOKUP(C11,#REF!,2,FALSE)</f>
        <v>#REF!</v>
      </c>
    </row>
    <row r="12" spans="1:14">
      <c r="A12">
        <v>5</v>
      </c>
      <c r="B12" s="43">
        <v>87</v>
      </c>
      <c r="C12" s="44">
        <v>66</v>
      </c>
      <c r="D12" s="45">
        <v>2</v>
      </c>
      <c r="E12" s="48">
        <v>7</v>
      </c>
      <c r="F12" t="e">
        <f>VLOOKUP(B12,#REF!,2,FALSE)</f>
        <v>#REF!</v>
      </c>
      <c r="G12" t="e">
        <f>VLOOKUP(B12,#REF!,3,FALSE)</f>
        <v>#REF!</v>
      </c>
      <c r="H12" t="e">
        <f>VLOOKUP(C12,#REF!,3,FALSE)</f>
        <v>#REF!</v>
      </c>
      <c r="I12" t="e">
        <f>VLOOKUP(C12,#REF!,2,FALSE)</f>
        <v>#REF!</v>
      </c>
    </row>
    <row r="13" spans="1:14">
      <c r="C13" t="s">
        <v>163</v>
      </c>
      <c r="D13" s="45"/>
      <c r="E13" s="48"/>
      <c r="F13" t="e">
        <f>VLOOKUP(B13,#REF!,2,FALSE)</f>
        <v>#REF!</v>
      </c>
      <c r="G13" t="e">
        <f>VLOOKUP(B13,#REF!,3,FALSE)</f>
        <v>#REF!</v>
      </c>
      <c r="H13" t="e">
        <f>VLOOKUP(C13,#REF!,3,FALSE)</f>
        <v>#REF!</v>
      </c>
      <c r="I13" t="e">
        <f>VLOOKUP(C13,#REF!,2,FALSE)</f>
        <v>#REF!</v>
      </c>
    </row>
    <row r="14" spans="1:14">
      <c r="A14">
        <v>1</v>
      </c>
      <c r="B14" s="43">
        <v>173</v>
      </c>
      <c r="C14" s="44">
        <v>191</v>
      </c>
      <c r="D14" s="45">
        <v>2</v>
      </c>
      <c r="E14" s="48">
        <v>6</v>
      </c>
      <c r="F14" t="e">
        <f>VLOOKUP(B14,#REF!,2,FALSE)</f>
        <v>#REF!</v>
      </c>
      <c r="G14" t="e">
        <f>VLOOKUP(B14,#REF!,3,FALSE)</f>
        <v>#REF!</v>
      </c>
      <c r="H14" t="e">
        <f>VLOOKUP(C14,#REF!,3,FALSE)</f>
        <v>#REF!</v>
      </c>
      <c r="I14" t="e">
        <f>VLOOKUP(C14,#REF!,2,FALSE)</f>
        <v>#REF!</v>
      </c>
      <c r="K14" s="47">
        <v>17</v>
      </c>
      <c r="L14" s="44">
        <v>19</v>
      </c>
      <c r="M14" t="e">
        <f>VLOOKUP(K14,#REF!,2,FALSE)</f>
        <v>#REF!</v>
      </c>
      <c r="N14" t="e">
        <f>VLOOKUP(L14,#REF!,2,FALSE)</f>
        <v>#REF!</v>
      </c>
    </row>
    <row r="15" spans="1:14">
      <c r="A15">
        <v>2</v>
      </c>
      <c r="B15" s="43">
        <v>174</v>
      </c>
      <c r="C15" s="44">
        <v>192</v>
      </c>
      <c r="D15" s="45">
        <v>1</v>
      </c>
      <c r="E15" s="48">
        <v>9</v>
      </c>
      <c r="F15" t="e">
        <f>VLOOKUP(B15,#REF!,2,FALSE)</f>
        <v>#REF!</v>
      </c>
      <c r="G15" t="e">
        <f>VLOOKUP(B15,#REF!,3,FALSE)</f>
        <v>#REF!</v>
      </c>
      <c r="H15" t="e">
        <f>VLOOKUP(C15,#REF!,3,FALSE)</f>
        <v>#REF!</v>
      </c>
      <c r="I15" t="e">
        <f>VLOOKUP(C15,#REF!,2,FALSE)</f>
        <v>#REF!</v>
      </c>
    </row>
    <row r="16" spans="1:14">
      <c r="A16">
        <v>3</v>
      </c>
      <c r="B16" s="43">
        <v>175</v>
      </c>
      <c r="C16" s="44">
        <v>197</v>
      </c>
      <c r="D16" s="45">
        <v>2</v>
      </c>
      <c r="E16" s="48">
        <v>2</v>
      </c>
      <c r="F16" t="e">
        <f>VLOOKUP(B16,#REF!,2,FALSE)</f>
        <v>#REF!</v>
      </c>
      <c r="G16" t="e">
        <f>VLOOKUP(B16,#REF!,3,FALSE)</f>
        <v>#REF!</v>
      </c>
      <c r="H16" t="e">
        <f>VLOOKUP(C16,#REF!,3,FALSE)</f>
        <v>#REF!</v>
      </c>
      <c r="I16" t="e">
        <f>VLOOKUP(C16,#REF!,2,FALSE)</f>
        <v>#REF!</v>
      </c>
    </row>
    <row r="17" spans="1:14">
      <c r="A17">
        <v>4</v>
      </c>
      <c r="B17" s="43">
        <v>171</v>
      </c>
      <c r="C17" s="44">
        <v>193</v>
      </c>
      <c r="D17" s="45">
        <v>1</v>
      </c>
      <c r="E17" s="48">
        <v>8</v>
      </c>
      <c r="F17" t="e">
        <f>VLOOKUP(B17,#REF!,2,FALSE)</f>
        <v>#REF!</v>
      </c>
      <c r="G17" t="e">
        <f>VLOOKUP(B17,#REF!,3,FALSE)</f>
        <v>#REF!</v>
      </c>
      <c r="H17" t="e">
        <f>VLOOKUP(C17,#REF!,3,FALSE)</f>
        <v>#REF!</v>
      </c>
      <c r="I17" t="e">
        <f>VLOOKUP(C17,#REF!,2,FALSE)</f>
        <v>#REF!</v>
      </c>
    </row>
    <row r="18" spans="1:14">
      <c r="A18">
        <v>5</v>
      </c>
      <c r="B18" s="43">
        <v>172</v>
      </c>
      <c r="C18" s="44">
        <v>194</v>
      </c>
      <c r="D18" s="45">
        <v>1</v>
      </c>
      <c r="E18" s="48">
        <v>6</v>
      </c>
      <c r="F18" t="e">
        <f>VLOOKUP(B18,#REF!,2,FALSE)</f>
        <v>#REF!</v>
      </c>
      <c r="G18" t="e">
        <f>VLOOKUP(B18,#REF!,3,FALSE)</f>
        <v>#REF!</v>
      </c>
      <c r="H18" t="e">
        <f>VLOOKUP(C18,#REF!,3,FALSE)</f>
        <v>#REF!</v>
      </c>
      <c r="I18" t="e">
        <f>VLOOKUP(C18,#REF!,2,FALSE)</f>
        <v>#REF!</v>
      </c>
    </row>
    <row r="19" spans="1:14">
      <c r="C19" t="s">
        <v>164</v>
      </c>
      <c r="D19" s="45"/>
      <c r="E19" s="48"/>
      <c r="F19" t="e">
        <f>VLOOKUP(B19,#REF!,2,FALSE)</f>
        <v>#REF!</v>
      </c>
      <c r="G19" t="e">
        <f>VLOOKUP(B19,#REF!,3,FALSE)</f>
        <v>#REF!</v>
      </c>
      <c r="H19" t="e">
        <f>VLOOKUP(C19,#REF!,3,FALSE)</f>
        <v>#REF!</v>
      </c>
      <c r="I19" t="e">
        <f>VLOOKUP(C19,#REF!,2,FALSE)</f>
        <v>#REF!</v>
      </c>
    </row>
    <row r="20" spans="1:14">
      <c r="A20">
        <v>1</v>
      </c>
      <c r="B20" s="43">
        <v>161</v>
      </c>
      <c r="C20" s="44">
        <v>93</v>
      </c>
      <c r="D20" s="45">
        <v>1</v>
      </c>
      <c r="E20" s="48">
        <v>11</v>
      </c>
      <c r="F20" t="e">
        <f>VLOOKUP(B20,#REF!,2,FALSE)</f>
        <v>#REF!</v>
      </c>
      <c r="G20" t="e">
        <f>VLOOKUP(B20,#REF!,3,FALSE)</f>
        <v>#REF!</v>
      </c>
      <c r="H20" t="e">
        <f>VLOOKUP(C20,#REF!,3,FALSE)</f>
        <v>#REF!</v>
      </c>
      <c r="I20" t="e">
        <f>VLOOKUP(C20,#REF!,2,FALSE)</f>
        <v>#REF!</v>
      </c>
      <c r="K20" s="47">
        <v>16</v>
      </c>
      <c r="L20" s="44">
        <v>9</v>
      </c>
      <c r="M20" t="e">
        <f>VLOOKUP(K20,#REF!,2,FALSE)</f>
        <v>#REF!</v>
      </c>
      <c r="N20" t="e">
        <f>VLOOKUP(L20,#REF!,2,FALSE)</f>
        <v>#REF!</v>
      </c>
    </row>
    <row r="21" spans="1:14">
      <c r="A21">
        <v>2</v>
      </c>
      <c r="B21" s="43">
        <v>162</v>
      </c>
      <c r="C21" s="44">
        <v>92</v>
      </c>
      <c r="D21" s="45">
        <v>1</v>
      </c>
      <c r="E21" s="48">
        <v>8</v>
      </c>
      <c r="F21" t="e">
        <f>VLOOKUP(B21,#REF!,2,FALSE)</f>
        <v>#REF!</v>
      </c>
      <c r="G21" t="e">
        <f>VLOOKUP(B21,#REF!,3,FALSE)</f>
        <v>#REF!</v>
      </c>
      <c r="H21" t="e">
        <f>VLOOKUP(C21,#REF!,3,FALSE)</f>
        <v>#REF!</v>
      </c>
      <c r="I21" t="e">
        <f>VLOOKUP(C21,#REF!,2,FALSE)</f>
        <v>#REF!</v>
      </c>
    </row>
    <row r="22" spans="1:14">
      <c r="A22">
        <v>3</v>
      </c>
      <c r="B22" s="43">
        <v>166</v>
      </c>
      <c r="C22" s="44">
        <v>91</v>
      </c>
      <c r="D22" s="45">
        <v>2</v>
      </c>
      <c r="E22" s="48">
        <v>9</v>
      </c>
      <c r="F22" t="e">
        <f>VLOOKUP(B22,#REF!,2,FALSE)</f>
        <v>#REF!</v>
      </c>
      <c r="G22" t="e">
        <f>VLOOKUP(B22,#REF!,3,FALSE)</f>
        <v>#REF!</v>
      </c>
      <c r="H22" t="e">
        <f>VLOOKUP(C22,#REF!,3,FALSE)</f>
        <v>#REF!</v>
      </c>
      <c r="I22" t="e">
        <f>VLOOKUP(C22,#REF!,2,FALSE)</f>
        <v>#REF!</v>
      </c>
    </row>
    <row r="23" spans="1:14">
      <c r="A23">
        <v>4</v>
      </c>
      <c r="B23" s="43">
        <v>163</v>
      </c>
      <c r="C23" s="44">
        <v>94</v>
      </c>
      <c r="D23" s="45">
        <v>2</v>
      </c>
      <c r="E23" s="48">
        <v>12</v>
      </c>
      <c r="F23" t="e">
        <f>VLOOKUP(B23,#REF!,2,FALSE)</f>
        <v>#REF!</v>
      </c>
      <c r="G23" t="e">
        <f>VLOOKUP(B23,#REF!,3,FALSE)</f>
        <v>#REF!</v>
      </c>
      <c r="H23" t="e">
        <f>VLOOKUP(C23,#REF!,3,FALSE)</f>
        <v>#REF!</v>
      </c>
      <c r="I23" t="e">
        <f>VLOOKUP(C23,#REF!,2,FALSE)</f>
        <v>#REF!</v>
      </c>
    </row>
    <row r="24" spans="1:14">
      <c r="A24">
        <v>5</v>
      </c>
      <c r="B24" s="43">
        <v>164</v>
      </c>
      <c r="C24" s="44">
        <v>95</v>
      </c>
      <c r="D24" s="45">
        <v>2</v>
      </c>
      <c r="E24" s="48">
        <v>1</v>
      </c>
      <c r="F24" t="e">
        <f>VLOOKUP(B24,#REF!,2,FALSE)</f>
        <v>#REF!</v>
      </c>
      <c r="G24" t="e">
        <f>VLOOKUP(B24,#REF!,3,FALSE)</f>
        <v>#REF!</v>
      </c>
      <c r="H24" t="e">
        <f>VLOOKUP(C24,#REF!,3,FALSE)</f>
        <v>#REF!</v>
      </c>
      <c r="I24" t="e">
        <f>VLOOKUP(C24,#REF!,2,FALSE)</f>
        <v>#REF!</v>
      </c>
    </row>
  </sheetData>
  <sheetProtection selectLockedCells="1"/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EECF-55F9-4816-BE44-CD0674DE6377}">
  <sheetPr codeName="Sheet13">
    <tabColor rgb="FF00B050"/>
  </sheetPr>
  <dimension ref="A1:N12"/>
  <sheetViews>
    <sheetView workbookViewId="0">
      <selection activeCell="X1" sqref="X1"/>
    </sheetView>
  </sheetViews>
  <sheetFormatPr baseColWidth="10" defaultColWidth="8.83203125" defaultRowHeight="18"/>
  <cols>
    <col min="6" max="9" width="13.6640625" customWidth="1"/>
  </cols>
  <sheetData>
    <row r="1" spans="1:14">
      <c r="C1" t="s">
        <v>161</v>
      </c>
      <c r="D1" t="s">
        <v>171</v>
      </c>
      <c r="E1" t="s">
        <v>172</v>
      </c>
    </row>
    <row r="2" spans="1:14">
      <c r="A2">
        <v>1</v>
      </c>
      <c r="B2" s="43">
        <v>21</v>
      </c>
      <c r="C2" s="44">
        <v>82</v>
      </c>
      <c r="D2" s="45">
        <v>1</v>
      </c>
      <c r="E2" s="48">
        <v>6</v>
      </c>
      <c r="F2" t="e">
        <f>VLOOKUP(B2,#REF!,2,FALSE)</f>
        <v>#REF!</v>
      </c>
      <c r="G2" t="e">
        <f>VLOOKUP(B2,#REF!,3,FALSE)</f>
        <v>#REF!</v>
      </c>
      <c r="H2" t="e">
        <f>VLOOKUP(C2,#REF!,3,FALSE)</f>
        <v>#REF!</v>
      </c>
      <c r="I2" t="e">
        <f>VLOOKUP(C2,#REF!,2,FALSE)</f>
        <v>#REF!</v>
      </c>
      <c r="K2" s="47">
        <v>2</v>
      </c>
      <c r="L2" s="44">
        <v>8</v>
      </c>
      <c r="M2" t="e">
        <f>VLOOKUP(K2,#REF!,2,FALSE)</f>
        <v>#REF!</v>
      </c>
      <c r="N2" t="e">
        <f>VLOOKUP(L2,#REF!,2,FALSE)</f>
        <v>#REF!</v>
      </c>
    </row>
    <row r="3" spans="1:14">
      <c r="A3">
        <v>2</v>
      </c>
      <c r="B3" s="43">
        <v>26</v>
      </c>
      <c r="C3" s="44">
        <v>84</v>
      </c>
      <c r="D3" s="45">
        <v>2</v>
      </c>
      <c r="E3" s="48">
        <v>12</v>
      </c>
      <c r="F3" t="e">
        <f>VLOOKUP(B3,#REF!,2,FALSE)</f>
        <v>#REF!</v>
      </c>
      <c r="G3" t="e">
        <f>VLOOKUP(B3,#REF!,3,FALSE)</f>
        <v>#REF!</v>
      </c>
      <c r="H3" t="e">
        <f>VLOOKUP(C3,#REF!,3,FALSE)</f>
        <v>#REF!</v>
      </c>
      <c r="I3" t="e">
        <f>VLOOKUP(C3,#REF!,2,FALSE)</f>
        <v>#REF!</v>
      </c>
    </row>
    <row r="4" spans="1:14">
      <c r="A4">
        <v>3</v>
      </c>
      <c r="B4" s="43">
        <v>22</v>
      </c>
      <c r="C4" s="44">
        <v>86</v>
      </c>
      <c r="D4" s="45">
        <v>2</v>
      </c>
      <c r="E4" s="48">
        <v>7</v>
      </c>
      <c r="F4" t="e">
        <f>VLOOKUP(B4,#REF!,2,FALSE)</f>
        <v>#REF!</v>
      </c>
      <c r="G4" t="e">
        <f>VLOOKUP(B4,#REF!,3,FALSE)</f>
        <v>#REF!</v>
      </c>
      <c r="H4" t="e">
        <f>VLOOKUP(C4,#REF!,3,FALSE)</f>
        <v>#REF!</v>
      </c>
      <c r="I4" t="e">
        <f>VLOOKUP(C4,#REF!,2,FALSE)</f>
        <v>#REF!</v>
      </c>
    </row>
    <row r="5" spans="1:14">
      <c r="A5">
        <v>4</v>
      </c>
      <c r="B5" s="43">
        <v>23</v>
      </c>
      <c r="C5" s="44">
        <v>83</v>
      </c>
      <c r="D5" s="45">
        <v>1</v>
      </c>
      <c r="E5" s="48">
        <v>5</v>
      </c>
      <c r="F5" t="e">
        <f>VLOOKUP(B5,#REF!,2,FALSE)</f>
        <v>#REF!</v>
      </c>
      <c r="G5" t="e">
        <f>VLOOKUP(B5,#REF!,3,FALSE)</f>
        <v>#REF!</v>
      </c>
      <c r="H5" t="e">
        <f>VLOOKUP(C5,#REF!,3,FALSE)</f>
        <v>#REF!</v>
      </c>
      <c r="I5" t="e">
        <f>VLOOKUP(C5,#REF!,2,FALSE)</f>
        <v>#REF!</v>
      </c>
    </row>
    <row r="6" spans="1:14">
      <c r="A6">
        <v>5</v>
      </c>
      <c r="B6" s="43">
        <v>24</v>
      </c>
      <c r="C6" s="44">
        <v>81</v>
      </c>
      <c r="D6" s="45">
        <v>2</v>
      </c>
      <c r="E6" s="48">
        <v>17</v>
      </c>
      <c r="F6" t="e">
        <f>VLOOKUP(B6,#REF!,2,FALSE)</f>
        <v>#REF!</v>
      </c>
      <c r="G6" t="e">
        <f>VLOOKUP(B6,#REF!,3,FALSE)</f>
        <v>#REF!</v>
      </c>
      <c r="H6" t="e">
        <f>VLOOKUP(C6,#REF!,3,FALSE)</f>
        <v>#REF!</v>
      </c>
      <c r="I6" t="e">
        <f>VLOOKUP(C6,#REF!,2,FALSE)</f>
        <v>#REF!</v>
      </c>
    </row>
    <row r="7" spans="1:14">
      <c r="C7" t="s">
        <v>162</v>
      </c>
      <c r="D7" s="45"/>
      <c r="E7" s="48"/>
      <c r="F7" t="e">
        <f>VLOOKUP(B7,#REF!,2,FALSE)</f>
        <v>#REF!</v>
      </c>
      <c r="G7" t="e">
        <f>VLOOKUP(B7,#REF!,3,FALSE)</f>
        <v>#REF!</v>
      </c>
      <c r="H7" t="e">
        <f>VLOOKUP(C7,#REF!,3,FALSE)</f>
        <v>#REF!</v>
      </c>
      <c r="I7" t="e">
        <f>VLOOKUP(C7,#REF!,2,FALSE)</f>
        <v>#REF!</v>
      </c>
    </row>
    <row r="8" spans="1:14">
      <c r="A8">
        <v>1</v>
      </c>
      <c r="B8" s="43">
        <v>174</v>
      </c>
      <c r="C8" s="44">
        <v>93</v>
      </c>
      <c r="D8" s="45">
        <v>1</v>
      </c>
      <c r="E8" s="48">
        <v>6</v>
      </c>
      <c r="F8" t="e">
        <f>VLOOKUP(B8,#REF!,2,FALSE)</f>
        <v>#REF!</v>
      </c>
      <c r="G8" t="e">
        <f>VLOOKUP(B8,#REF!,3,FALSE)</f>
        <v>#REF!</v>
      </c>
      <c r="H8" t="e">
        <f>VLOOKUP(C8,#REF!,3,FALSE)</f>
        <v>#REF!</v>
      </c>
      <c r="I8" t="e">
        <f>VLOOKUP(C8,#REF!,2,FALSE)</f>
        <v>#REF!</v>
      </c>
      <c r="K8" s="47">
        <v>17</v>
      </c>
      <c r="L8" s="44">
        <v>9</v>
      </c>
      <c r="M8" t="e">
        <f>VLOOKUP(K8,#REF!,2,FALSE)</f>
        <v>#REF!</v>
      </c>
      <c r="N8" t="e">
        <f>VLOOKUP(L8,#REF!,2,FALSE)</f>
        <v>#REF!</v>
      </c>
    </row>
    <row r="9" spans="1:14">
      <c r="A9">
        <v>2</v>
      </c>
      <c r="B9" s="43">
        <v>176</v>
      </c>
      <c r="C9" s="44">
        <v>92</v>
      </c>
      <c r="D9" s="45">
        <v>1</v>
      </c>
      <c r="E9" s="48">
        <v>1</v>
      </c>
      <c r="F9" t="e">
        <f>VLOOKUP(B9,#REF!,2,FALSE)</f>
        <v>#REF!</v>
      </c>
      <c r="G9" t="e">
        <f>VLOOKUP(B9,#REF!,3,FALSE)</f>
        <v>#REF!</v>
      </c>
      <c r="H9" t="e">
        <f>VLOOKUP(C9,#REF!,3,FALSE)</f>
        <v>#REF!</v>
      </c>
      <c r="I9" t="e">
        <f>VLOOKUP(C9,#REF!,2,FALSE)</f>
        <v>#REF!</v>
      </c>
    </row>
    <row r="10" spans="1:14">
      <c r="A10">
        <v>3</v>
      </c>
      <c r="B10" s="43">
        <v>171</v>
      </c>
      <c r="C10" s="44">
        <v>91</v>
      </c>
      <c r="D10" s="45">
        <v>2</v>
      </c>
      <c r="E10" s="48">
        <v>11</v>
      </c>
      <c r="F10" t="e">
        <f>VLOOKUP(B10,#REF!,2,FALSE)</f>
        <v>#REF!</v>
      </c>
      <c r="G10" t="e">
        <f>VLOOKUP(B10,#REF!,3,FALSE)</f>
        <v>#REF!</v>
      </c>
      <c r="H10" t="e">
        <f>VLOOKUP(C10,#REF!,3,FALSE)</f>
        <v>#REF!</v>
      </c>
      <c r="I10" t="e">
        <f>VLOOKUP(C10,#REF!,2,FALSE)</f>
        <v>#REF!</v>
      </c>
    </row>
    <row r="11" spans="1:14">
      <c r="A11">
        <v>4</v>
      </c>
      <c r="B11" s="43">
        <v>173</v>
      </c>
      <c r="C11" s="44">
        <v>94</v>
      </c>
      <c r="D11" s="45">
        <v>1</v>
      </c>
      <c r="E11" s="48">
        <v>13</v>
      </c>
      <c r="F11" t="e">
        <f>VLOOKUP(B11,#REF!,2,FALSE)</f>
        <v>#REF!</v>
      </c>
      <c r="G11" t="e">
        <f>VLOOKUP(B11,#REF!,3,FALSE)</f>
        <v>#REF!</v>
      </c>
      <c r="H11" t="e">
        <f>VLOOKUP(C11,#REF!,3,FALSE)</f>
        <v>#REF!</v>
      </c>
      <c r="I11" t="e">
        <f>VLOOKUP(C11,#REF!,2,FALSE)</f>
        <v>#REF!</v>
      </c>
    </row>
    <row r="12" spans="1:14">
      <c r="A12">
        <v>5</v>
      </c>
      <c r="B12" s="43">
        <v>172</v>
      </c>
      <c r="C12" s="44">
        <v>95</v>
      </c>
      <c r="D12" s="45">
        <v>1</v>
      </c>
      <c r="E12" s="48">
        <v>15</v>
      </c>
      <c r="F12" t="e">
        <f>VLOOKUP(B12,#REF!,2,FALSE)</f>
        <v>#REF!</v>
      </c>
      <c r="G12" t="e">
        <f>VLOOKUP(B12,#REF!,3,FALSE)</f>
        <v>#REF!</v>
      </c>
      <c r="H12" t="e">
        <f>VLOOKUP(C12,#REF!,3,FALSE)</f>
        <v>#REF!</v>
      </c>
      <c r="I12" t="e">
        <f>VLOOKUP(C12,#REF!,2,FALSE)</f>
        <v>#REF!</v>
      </c>
    </row>
  </sheetData>
  <sheetProtection selectLockedCells="1"/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5A39-31C1-48C0-888F-3578246C3C69}">
  <sheetPr codeName="Sheet14">
    <tabColor rgb="FF00B050"/>
  </sheetPr>
  <dimension ref="A1:N12"/>
  <sheetViews>
    <sheetView workbookViewId="0">
      <selection activeCell="X1" sqref="X1"/>
    </sheetView>
  </sheetViews>
  <sheetFormatPr baseColWidth="10" defaultColWidth="8.83203125" defaultRowHeight="18"/>
  <cols>
    <col min="6" max="9" width="13.6640625" customWidth="1"/>
  </cols>
  <sheetData>
    <row r="1" spans="1:14">
      <c r="C1" t="s">
        <v>161</v>
      </c>
      <c r="D1" t="s">
        <v>171</v>
      </c>
      <c r="E1" t="s">
        <v>172</v>
      </c>
    </row>
    <row r="2" spans="1:14">
      <c r="A2">
        <v>1</v>
      </c>
      <c r="B2" s="43">
        <v>86</v>
      </c>
      <c r="C2" s="44">
        <v>173</v>
      </c>
      <c r="D2" s="45">
        <v>2</v>
      </c>
      <c r="E2" s="48">
        <v>4</v>
      </c>
      <c r="F2" t="e">
        <f>VLOOKUP(B2,#REF!,2,FALSE)</f>
        <v>#REF!</v>
      </c>
      <c r="G2" t="e">
        <f>VLOOKUP(B2,#REF!,3,FALSE)</f>
        <v>#REF!</v>
      </c>
      <c r="H2" t="e">
        <f>VLOOKUP(C2,#REF!,3,FALSE)</f>
        <v>#REF!</v>
      </c>
      <c r="I2" t="e">
        <f>VLOOKUP(C2,#REF!,2,FALSE)</f>
        <v>#REF!</v>
      </c>
      <c r="K2" s="47">
        <v>8</v>
      </c>
      <c r="L2" s="44">
        <v>17</v>
      </c>
      <c r="M2" t="e">
        <f>VLOOKUP(K2,#REF!,2,FALSE)</f>
        <v>#REF!</v>
      </c>
      <c r="N2" t="e">
        <f>VLOOKUP(L2,#REF!,2,FALSE)</f>
        <v>#REF!</v>
      </c>
    </row>
    <row r="3" spans="1:14">
      <c r="A3">
        <v>2</v>
      </c>
      <c r="B3" s="43">
        <v>84</v>
      </c>
      <c r="C3" s="44">
        <v>175</v>
      </c>
      <c r="D3" s="45">
        <v>1</v>
      </c>
      <c r="E3" s="48">
        <v>13</v>
      </c>
      <c r="F3" t="e">
        <f>VLOOKUP(B3,#REF!,2,FALSE)</f>
        <v>#REF!</v>
      </c>
      <c r="G3" t="e">
        <f>VLOOKUP(B3,#REF!,3,FALSE)</f>
        <v>#REF!</v>
      </c>
      <c r="H3" t="e">
        <f>VLOOKUP(C3,#REF!,3,FALSE)</f>
        <v>#REF!</v>
      </c>
      <c r="I3" t="e">
        <f>VLOOKUP(C3,#REF!,2,FALSE)</f>
        <v>#REF!</v>
      </c>
    </row>
    <row r="4" spans="1:14">
      <c r="A4">
        <v>3</v>
      </c>
      <c r="B4" s="43">
        <v>83</v>
      </c>
      <c r="C4" s="44">
        <v>172</v>
      </c>
      <c r="D4" s="45">
        <v>2</v>
      </c>
      <c r="E4" s="48">
        <v>11</v>
      </c>
      <c r="F4" t="e">
        <f>VLOOKUP(B4,#REF!,2,FALSE)</f>
        <v>#REF!</v>
      </c>
      <c r="G4" t="e">
        <f>VLOOKUP(B4,#REF!,3,FALSE)</f>
        <v>#REF!</v>
      </c>
      <c r="H4" t="e">
        <f>VLOOKUP(C4,#REF!,3,FALSE)</f>
        <v>#REF!</v>
      </c>
      <c r="I4" t="e">
        <f>VLOOKUP(C4,#REF!,2,FALSE)</f>
        <v>#REF!</v>
      </c>
    </row>
    <row r="5" spans="1:14">
      <c r="A5">
        <v>4</v>
      </c>
      <c r="B5" s="43">
        <v>82</v>
      </c>
      <c r="C5" s="44">
        <v>171</v>
      </c>
      <c r="D5" s="45">
        <v>2</v>
      </c>
      <c r="E5" s="48">
        <v>3</v>
      </c>
      <c r="F5" t="e">
        <f>VLOOKUP(B5,#REF!,2,FALSE)</f>
        <v>#REF!</v>
      </c>
      <c r="G5" t="e">
        <f>VLOOKUP(B5,#REF!,3,FALSE)</f>
        <v>#REF!</v>
      </c>
      <c r="H5" t="e">
        <f>VLOOKUP(C5,#REF!,3,FALSE)</f>
        <v>#REF!</v>
      </c>
      <c r="I5" t="e">
        <f>VLOOKUP(C5,#REF!,2,FALSE)</f>
        <v>#REF!</v>
      </c>
    </row>
    <row r="6" spans="1:14">
      <c r="A6">
        <v>5</v>
      </c>
      <c r="B6" s="43">
        <v>81</v>
      </c>
      <c r="C6" s="44">
        <v>174</v>
      </c>
      <c r="D6" s="45">
        <v>1</v>
      </c>
      <c r="E6" s="48">
        <v>7</v>
      </c>
      <c r="F6" t="e">
        <f>VLOOKUP(B6,#REF!,2,FALSE)</f>
        <v>#REF!</v>
      </c>
      <c r="G6" t="e">
        <f>VLOOKUP(B6,#REF!,3,FALSE)</f>
        <v>#REF!</v>
      </c>
      <c r="H6" t="e">
        <f>VLOOKUP(C6,#REF!,3,FALSE)</f>
        <v>#REF!</v>
      </c>
      <c r="I6" t="e">
        <f>VLOOKUP(C6,#REF!,2,FALSE)</f>
        <v>#REF!</v>
      </c>
    </row>
    <row r="7" spans="1:14">
      <c r="C7" t="s">
        <v>162</v>
      </c>
      <c r="D7" s="45"/>
      <c r="E7" s="48"/>
      <c r="F7" t="e">
        <f>VLOOKUP(B7,#REF!,2,FALSE)</f>
        <v>#REF!</v>
      </c>
      <c r="G7" t="e">
        <f>VLOOKUP(B7,#REF!,3,FALSE)</f>
        <v>#REF!</v>
      </c>
      <c r="H7" t="e">
        <f>VLOOKUP(C7,#REF!,3,FALSE)</f>
        <v>#REF!</v>
      </c>
      <c r="I7" t="e">
        <f>VLOOKUP(C7,#REF!,2,FALSE)</f>
        <v>#REF!</v>
      </c>
    </row>
    <row r="8" spans="1:14">
      <c r="A8">
        <v>1</v>
      </c>
      <c r="B8" s="43">
        <v>27</v>
      </c>
      <c r="C8" s="44">
        <v>96</v>
      </c>
      <c r="D8" s="45">
        <v>2</v>
      </c>
      <c r="E8" s="48">
        <v>6</v>
      </c>
      <c r="F8" t="e">
        <f>VLOOKUP(B8,#REF!,2,FALSE)</f>
        <v>#REF!</v>
      </c>
      <c r="G8" t="e">
        <f>VLOOKUP(B8,#REF!,3,FALSE)</f>
        <v>#REF!</v>
      </c>
      <c r="H8" t="e">
        <f>VLOOKUP(C8,#REF!,3,FALSE)</f>
        <v>#REF!</v>
      </c>
      <c r="I8" t="e">
        <f>VLOOKUP(C8,#REF!,2,FALSE)</f>
        <v>#REF!</v>
      </c>
      <c r="K8" s="47">
        <v>2</v>
      </c>
      <c r="L8" s="44">
        <v>9</v>
      </c>
      <c r="M8" t="e">
        <f>VLOOKUP(K8,#REF!,2,FALSE)</f>
        <v>#REF!</v>
      </c>
      <c r="N8" t="e">
        <f>VLOOKUP(L8,#REF!,2,FALSE)</f>
        <v>#REF!</v>
      </c>
    </row>
    <row r="9" spans="1:14">
      <c r="A9">
        <v>2</v>
      </c>
      <c r="B9" s="43">
        <v>25</v>
      </c>
      <c r="C9" s="44">
        <v>91</v>
      </c>
      <c r="D9" s="45">
        <v>2</v>
      </c>
      <c r="E9" s="48">
        <v>14</v>
      </c>
      <c r="F9" t="e">
        <f>VLOOKUP(B9,#REF!,2,FALSE)</f>
        <v>#REF!</v>
      </c>
      <c r="G9" t="e">
        <f>VLOOKUP(B9,#REF!,3,FALSE)</f>
        <v>#REF!</v>
      </c>
      <c r="H9" t="e">
        <f>VLOOKUP(C9,#REF!,3,FALSE)</f>
        <v>#REF!</v>
      </c>
      <c r="I9" t="e">
        <f>VLOOKUP(C9,#REF!,2,FALSE)</f>
        <v>#REF!</v>
      </c>
    </row>
    <row r="10" spans="1:14">
      <c r="A10">
        <v>3</v>
      </c>
      <c r="B10" s="43">
        <v>23</v>
      </c>
      <c r="C10" s="44">
        <v>92</v>
      </c>
      <c r="D10" s="45">
        <v>1</v>
      </c>
      <c r="E10" s="48">
        <v>11</v>
      </c>
      <c r="F10" t="e">
        <f>VLOOKUP(B10,#REF!,2,FALSE)</f>
        <v>#REF!</v>
      </c>
      <c r="G10" t="e">
        <f>VLOOKUP(B10,#REF!,3,FALSE)</f>
        <v>#REF!</v>
      </c>
      <c r="H10" t="e">
        <f>VLOOKUP(C10,#REF!,3,FALSE)</f>
        <v>#REF!</v>
      </c>
      <c r="I10" t="e">
        <f>VLOOKUP(C10,#REF!,2,FALSE)</f>
        <v>#REF!</v>
      </c>
    </row>
    <row r="11" spans="1:14">
      <c r="A11">
        <v>4</v>
      </c>
      <c r="B11" s="43">
        <v>22</v>
      </c>
      <c r="C11" s="44">
        <v>95</v>
      </c>
      <c r="D11" s="45">
        <v>1</v>
      </c>
      <c r="E11" s="48">
        <v>1</v>
      </c>
      <c r="F11" t="e">
        <f>VLOOKUP(B11,#REF!,2,FALSE)</f>
        <v>#REF!</v>
      </c>
      <c r="G11" t="e">
        <f>VLOOKUP(B11,#REF!,3,FALSE)</f>
        <v>#REF!</v>
      </c>
      <c r="H11" t="e">
        <f>VLOOKUP(C11,#REF!,3,FALSE)</f>
        <v>#REF!</v>
      </c>
      <c r="I11" t="e">
        <f>VLOOKUP(C11,#REF!,2,FALSE)</f>
        <v>#REF!</v>
      </c>
    </row>
    <row r="12" spans="1:14">
      <c r="A12">
        <v>5</v>
      </c>
      <c r="B12" s="43">
        <v>21</v>
      </c>
      <c r="C12" s="44">
        <v>93</v>
      </c>
      <c r="D12" s="45">
        <v>1</v>
      </c>
      <c r="E12" s="48">
        <v>13</v>
      </c>
      <c r="F12" t="e">
        <f>VLOOKUP(B12,#REF!,2,FALSE)</f>
        <v>#REF!</v>
      </c>
      <c r="G12" t="e">
        <f>VLOOKUP(B12,#REF!,3,FALSE)</f>
        <v>#REF!</v>
      </c>
      <c r="H12" t="e">
        <f>VLOOKUP(C12,#REF!,3,FALSE)</f>
        <v>#REF!</v>
      </c>
      <c r="I12" t="e">
        <f>VLOOKUP(C12,#REF!,2,FALSE)</f>
        <v>#REF!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5</vt:i4>
      </vt:variant>
    </vt:vector>
  </HeadingPairs>
  <TitlesOfParts>
    <vt:vector size="29" baseType="lpstr">
      <vt:lpstr>入賞</vt:lpstr>
      <vt:lpstr>決勝トーナメント</vt:lpstr>
      <vt:lpstr>リーグ 組合せ表</vt:lpstr>
      <vt:lpstr>予選ブロック星取表</vt:lpstr>
      <vt:lpstr>マスター (2)</vt:lpstr>
      <vt:lpstr>予選入力 (2)</vt:lpstr>
      <vt:lpstr>マスター</vt:lpstr>
      <vt:lpstr>予選入力</vt:lpstr>
      <vt:lpstr>マスター (3)</vt:lpstr>
      <vt:lpstr>予選入力 (3)</vt:lpstr>
      <vt:lpstr>落書き蝶</vt:lpstr>
      <vt:lpstr>使い方 (2)</vt:lpstr>
      <vt:lpstr>練習用</vt:lpstr>
      <vt:lpstr>マスター (4)</vt:lpstr>
      <vt:lpstr>Sheet1</vt:lpstr>
      <vt:lpstr>予選入力 (4)</vt:lpstr>
      <vt:lpstr>選手一覧</vt:lpstr>
      <vt:lpstr>使い方</vt:lpstr>
      <vt:lpstr>1回戦入力</vt:lpstr>
      <vt:lpstr>2回戦入力</vt:lpstr>
      <vt:lpstr>3回戦入力</vt:lpstr>
      <vt:lpstr>準々決勝入力</vt:lpstr>
      <vt:lpstr>準決勝入力</vt:lpstr>
      <vt:lpstr>決勝入力</vt:lpstr>
      <vt:lpstr>使い方!Print_Area</vt:lpstr>
      <vt:lpstr>予選入力!Print_Area</vt:lpstr>
      <vt:lpstr>'予選入力 (2)'!Print_Area</vt:lpstr>
      <vt:lpstr>'予選入力 (3)'!Print_Area</vt:lpstr>
      <vt:lpstr>'予選入力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松川義</dc:creator>
  <cp:lastModifiedBy>原 拓矢</cp:lastModifiedBy>
  <cp:lastPrinted>2025-09-09T06:51:14Z</cp:lastPrinted>
  <dcterms:created xsi:type="dcterms:W3CDTF">2022-08-05T16:14:46Z</dcterms:created>
  <dcterms:modified xsi:type="dcterms:W3CDTF">2025-09-13T14:15:22Z</dcterms:modified>
</cp:coreProperties>
</file>