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FAA\share\社団法人全日本かるた協会のドキュメント\総務部\会議関係\総会関係\議案書等\ホームページ掲載用データ　Ⅰ\2023年度（令和5年度）\"/>
    </mc:Choice>
  </mc:AlternateContent>
  <xr:revisionPtr revIDLastSave="0" documentId="13_ncr:1_{554AB814-49D3-4283-BC9A-4D0214CFBDBF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表紙" sheetId="1" r:id="rId1"/>
    <sheet name="貸借対照表" sheetId="2" r:id="rId2"/>
    <sheet name="正味財産増減計算書" sheetId="3" r:id="rId3"/>
    <sheet name="財務諸表注記" sheetId="4" r:id="rId4"/>
    <sheet name="附属明細書" sheetId="5" r:id="rId5"/>
  </sheets>
  <definedNames>
    <definedName name="_xlnm.Print_Area" localSheetId="2">正味財産増減計算書!$A$1:$D$113</definedName>
    <definedName name="_xlnm.Print_Area" localSheetId="1">貸借対照表!$A$1:$J$62</definedName>
    <definedName name="_xlnm.Print_Area" localSheetId="0">表紙!$A$1:$F$39</definedName>
    <definedName name="_xlnm.Print_Area" localSheetId="4">附属明細書!$A$1:$Y$8</definedName>
    <definedName name="_xlnm.Print_Titles" localSheetId="2">正味財産増減計算書!$4:$4</definedName>
    <definedName name="_xlnm.Print_Titles" localSheetId="1">貸借対照表!$5:$5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4" l="1"/>
  <c r="J22" i="4"/>
  <c r="D24" i="4"/>
  <c r="F24" i="4"/>
  <c r="H24" i="4"/>
  <c r="J24" i="4"/>
  <c r="D32" i="4"/>
  <c r="H32" i="4"/>
  <c r="H35" i="4" s="1"/>
  <c r="D33" i="4"/>
  <c r="H33" i="4"/>
  <c r="D35" i="4"/>
  <c r="F35" i="4"/>
  <c r="J35" i="4"/>
  <c r="B8" i="3" l="1"/>
  <c r="D8" i="3" s="1"/>
  <c r="D9" i="3"/>
  <c r="B10" i="3"/>
  <c r="D10" i="3"/>
  <c r="D11" i="3"/>
  <c r="B12" i="3"/>
  <c r="D12" i="3"/>
  <c r="D13" i="3"/>
  <c r="D14" i="3"/>
  <c r="D15" i="3"/>
  <c r="B17" i="3"/>
  <c r="D17" i="3"/>
  <c r="D18" i="3"/>
  <c r="D19" i="3"/>
  <c r="D20" i="3"/>
  <c r="D21" i="3"/>
  <c r="B22" i="3"/>
  <c r="B16" i="3" s="1"/>
  <c r="D16" i="3" s="1"/>
  <c r="D22" i="3"/>
  <c r="D23" i="3"/>
  <c r="D24" i="3"/>
  <c r="D25" i="3"/>
  <c r="B26" i="3"/>
  <c r="D26" i="3" s="1"/>
  <c r="D27" i="3"/>
  <c r="D28" i="3"/>
  <c r="B29" i="3"/>
  <c r="D29" i="3" s="1"/>
  <c r="D30" i="3"/>
  <c r="B31" i="3"/>
  <c r="D31" i="3"/>
  <c r="D32" i="3"/>
  <c r="B33" i="3"/>
  <c r="D33" i="3"/>
  <c r="D34" i="3"/>
  <c r="B35" i="3"/>
  <c r="D35" i="3"/>
  <c r="D36" i="3"/>
  <c r="D37" i="3"/>
  <c r="B38" i="3"/>
  <c r="D38" i="3"/>
  <c r="D39" i="3"/>
  <c r="D40" i="3"/>
  <c r="D44" i="3"/>
  <c r="D45" i="3"/>
  <c r="D46" i="3"/>
  <c r="D47" i="3"/>
  <c r="D48" i="3"/>
  <c r="D49" i="3"/>
  <c r="F49" i="3"/>
  <c r="D50" i="3"/>
  <c r="D51" i="3"/>
  <c r="B52" i="3"/>
  <c r="D52" i="3"/>
  <c r="D53" i="3"/>
  <c r="D54" i="3"/>
  <c r="F54" i="3"/>
  <c r="D55" i="3"/>
  <c r="D56" i="3"/>
  <c r="D57" i="3"/>
  <c r="D58" i="3"/>
  <c r="D59" i="3"/>
  <c r="D60" i="3"/>
  <c r="D61" i="3"/>
  <c r="F61" i="3"/>
  <c r="D62" i="3"/>
  <c r="B63" i="3"/>
  <c r="D63" i="3" s="1"/>
  <c r="D64" i="3"/>
  <c r="D65" i="3"/>
  <c r="D66" i="3"/>
  <c r="D67" i="3"/>
  <c r="D68" i="3"/>
  <c r="D69" i="3"/>
  <c r="B70" i="3"/>
  <c r="D70" i="3" s="1"/>
  <c r="B71" i="3"/>
  <c r="B72" i="3"/>
  <c r="D72" i="3" s="1"/>
  <c r="D73" i="3"/>
  <c r="D74" i="3"/>
  <c r="D71" i="3" s="1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5" i="3"/>
  <c r="D96" i="3"/>
  <c r="D100" i="3"/>
  <c r="D102" i="3"/>
  <c r="B103" i="3"/>
  <c r="D103" i="3" s="1"/>
  <c r="D105" i="3"/>
  <c r="D107" i="3"/>
  <c r="D110" i="3"/>
  <c r="D111" i="3"/>
  <c r="B112" i="3"/>
  <c r="D112" i="3" s="1"/>
  <c r="B43" i="3" l="1"/>
  <c r="B41" i="3"/>
  <c r="I8" i="2"/>
  <c r="I9" i="2"/>
  <c r="I10" i="2"/>
  <c r="I11" i="2"/>
  <c r="I12" i="2"/>
  <c r="I13" i="2"/>
  <c r="I14" i="2"/>
  <c r="I15" i="2"/>
  <c r="I16" i="2"/>
  <c r="I17" i="2"/>
  <c r="C18" i="2"/>
  <c r="I18" i="2"/>
  <c r="I22" i="2"/>
  <c r="C23" i="2"/>
  <c r="I23" i="2"/>
  <c r="I25" i="2"/>
  <c r="C26" i="2"/>
  <c r="I26" i="2"/>
  <c r="I28" i="2"/>
  <c r="I29" i="2"/>
  <c r="I30" i="2"/>
  <c r="I31" i="2"/>
  <c r="I32" i="2"/>
  <c r="I33" i="2"/>
  <c r="C34" i="2"/>
  <c r="I34" i="2"/>
  <c r="C35" i="2"/>
  <c r="I35" i="2" s="1"/>
  <c r="I39" i="2"/>
  <c r="I40" i="2"/>
  <c r="I41" i="2"/>
  <c r="I42" i="2"/>
  <c r="I43" i="2"/>
  <c r="I44" i="2"/>
  <c r="C45" i="2"/>
  <c r="I45" i="2"/>
  <c r="C49" i="2"/>
  <c r="I49" i="2" s="1"/>
  <c r="I53" i="2"/>
  <c r="I54" i="2" s="1"/>
  <c r="C54" i="2"/>
  <c r="I56" i="2"/>
  <c r="I59" i="2"/>
  <c r="I60" i="2"/>
  <c r="D41" i="3" l="1"/>
  <c r="D43" i="3"/>
  <c r="B93" i="3"/>
  <c r="D93" i="3" s="1"/>
  <c r="C36" i="2"/>
  <c r="C50" i="2"/>
  <c r="B94" i="3" l="1"/>
  <c r="I50" i="2"/>
  <c r="I36" i="2"/>
  <c r="C58" i="2"/>
  <c r="D94" i="3" l="1"/>
  <c r="B97" i="3"/>
  <c r="I58" i="2"/>
  <c r="C61" i="2"/>
  <c r="D97" i="3" l="1"/>
  <c r="B104" i="3"/>
  <c r="I61" i="2"/>
  <c r="C62" i="2"/>
  <c r="I62" i="2" s="1"/>
  <c r="B106" i="3" l="1"/>
  <c r="D104" i="3"/>
  <c r="B108" i="3" l="1"/>
  <c r="D106" i="3"/>
  <c r="D108" i="3" l="1"/>
  <c r="B113" i="3"/>
  <c r="D113" i="3" s="1"/>
</calcChain>
</file>

<file path=xl/sharedStrings.xml><?xml version="1.0" encoding="utf-8"?>
<sst xmlns="http://schemas.openxmlformats.org/spreadsheetml/2006/main" count="335" uniqueCount="217">
  <si>
    <t>一般社団法人　全日本かるた協会</t>
    <rPh sb="0" eb="2">
      <t>イッパン</t>
    </rPh>
    <rPh sb="2" eb="4">
      <t>シャダン</t>
    </rPh>
    <rPh sb="4" eb="6">
      <t>ホウジン</t>
    </rPh>
    <rPh sb="7" eb="10">
      <t>ゼンニホン</t>
    </rPh>
    <rPh sb="13" eb="15">
      <t>キョウカイ</t>
    </rPh>
    <phoneticPr fontId="3"/>
  </si>
  <si>
    <t>東京都文京区大塚４丁目３９番１２号</t>
    <rPh sb="0" eb="3">
      <t>トウキョウト</t>
    </rPh>
    <rPh sb="3" eb="5">
      <t>ブンキョウ</t>
    </rPh>
    <rPh sb="5" eb="6">
      <t>ク</t>
    </rPh>
    <rPh sb="6" eb="8">
      <t>オオツカ</t>
    </rPh>
    <rPh sb="9" eb="11">
      <t>チョウメ</t>
    </rPh>
    <rPh sb="13" eb="14">
      <t>バン</t>
    </rPh>
    <rPh sb="16" eb="17">
      <t>ゴウ</t>
    </rPh>
    <phoneticPr fontId="3"/>
  </si>
  <si>
    <t>自　2023年4月1日</t>
    <rPh sb="0" eb="1">
      <t>ジ</t>
    </rPh>
    <rPh sb="6" eb="7">
      <t>ネン</t>
    </rPh>
    <rPh sb="8" eb="9">
      <t>ガツ</t>
    </rPh>
    <rPh sb="10" eb="11">
      <t>ヒ</t>
    </rPh>
    <phoneticPr fontId="2"/>
  </si>
  <si>
    <t>至　2024年3月31日</t>
    <rPh sb="0" eb="1">
      <t>イタル</t>
    </rPh>
    <rPh sb="6" eb="7">
      <t>ネン</t>
    </rPh>
    <rPh sb="8" eb="9">
      <t>ガツ</t>
    </rPh>
    <rPh sb="11" eb="12">
      <t>ヒ</t>
    </rPh>
    <phoneticPr fontId="2"/>
  </si>
  <si>
    <t xml:space="preserve">決　算　報　告　書 </t>
    <rPh sb="0" eb="3">
      <t>ケッサン</t>
    </rPh>
    <rPh sb="4" eb="9">
      <t>ホウコクショ</t>
    </rPh>
    <phoneticPr fontId="3"/>
  </si>
  <si>
    <t>　　</t>
    <phoneticPr fontId="2"/>
  </si>
  <si>
    <t xml:space="preserve"> </t>
  </si>
  <si>
    <t>　　　負債及び正味財産合計</t>
  </si>
  <si>
    <t>　　　正味財産合計</t>
  </si>
  <si>
    <t>）</t>
    <phoneticPr fontId="2"/>
  </si>
  <si>
    <t>（</t>
    <phoneticPr fontId="2"/>
  </si>
  <si>
    <t>)</t>
  </si>
  <si>
    <t>(</t>
  </si>
  <si>
    <t>　　　　（うち特定資産への充当額）</t>
  </si>
  <si>
    <t>　　　　（うち基本財産への充当額）</t>
  </si>
  <si>
    <t>　　　一般正味財産合計</t>
    <rPh sb="3" eb="5">
      <t>イッパン</t>
    </rPh>
    <phoneticPr fontId="2"/>
  </si>
  <si>
    <t>　２．一般正味財産</t>
  </si>
  <si>
    <t>　　　指定正味財産合計</t>
  </si>
  <si>
    <t xml:space="preserve">        寄付金</t>
    <rPh sb="8" eb="11">
      <t>キフキン</t>
    </rPh>
    <phoneticPr fontId="2"/>
  </si>
  <si>
    <t>　１．指定正味財産</t>
  </si>
  <si>
    <t>Ⅲ　正味財産の部</t>
  </si>
  <si>
    <t>　　　負債合計</t>
  </si>
  <si>
    <t>　　　固定負債合計</t>
  </si>
  <si>
    <t>　 　　　退職給付引当金</t>
    <phoneticPr fontId="2"/>
  </si>
  <si>
    <t>　 　　　役員退職慰労引当金</t>
    <rPh sb="5" eb="7">
      <t>ヤクイン</t>
    </rPh>
    <rPh sb="9" eb="11">
      <t>イロウ</t>
    </rPh>
    <phoneticPr fontId="2"/>
  </si>
  <si>
    <t>　２．固定負債</t>
  </si>
  <si>
    <t>　　　流動負債合計</t>
  </si>
  <si>
    <t>　　　　 仮受金</t>
    <rPh sb="5" eb="7">
      <t>カリウケ</t>
    </rPh>
    <rPh sb="7" eb="8">
      <t>キン</t>
    </rPh>
    <phoneticPr fontId="2"/>
  </si>
  <si>
    <t xml:space="preserve"> 　　　　預り金</t>
    <phoneticPr fontId="2"/>
  </si>
  <si>
    <t xml:space="preserve"> 　　　　前受会費</t>
    <rPh sb="7" eb="9">
      <t>カイヒ</t>
    </rPh>
    <phoneticPr fontId="2"/>
  </si>
  <si>
    <t xml:space="preserve">         前受金</t>
    <rPh sb="9" eb="11">
      <t>マエウケ</t>
    </rPh>
    <rPh sb="11" eb="12">
      <t>キン</t>
    </rPh>
    <phoneticPr fontId="2"/>
  </si>
  <si>
    <t xml:space="preserve"> 　　　　未払金</t>
    <rPh sb="6" eb="7">
      <t>ハラ</t>
    </rPh>
    <rPh sb="7" eb="8">
      <t>キン</t>
    </rPh>
    <phoneticPr fontId="4"/>
  </si>
  <si>
    <t>　　　　 短期借入金</t>
    <rPh sb="5" eb="7">
      <t>タンキ</t>
    </rPh>
    <rPh sb="7" eb="10">
      <t>カリイレキン</t>
    </rPh>
    <phoneticPr fontId="2"/>
  </si>
  <si>
    <t>　１．流動負債</t>
  </si>
  <si>
    <t>Ⅱ　負債の部</t>
  </si>
  <si>
    <t>　　　資産合計</t>
  </si>
  <si>
    <t>　　　固定資産合計</t>
  </si>
  <si>
    <t xml:space="preserve"> 　　　その他固定資産合計</t>
    <phoneticPr fontId="2"/>
  </si>
  <si>
    <t xml:space="preserve">         ソフトウエア</t>
    <phoneticPr fontId="2"/>
  </si>
  <si>
    <t xml:space="preserve">         保証金</t>
    <phoneticPr fontId="2"/>
  </si>
  <si>
    <t xml:space="preserve">         電話加入権</t>
    <phoneticPr fontId="2"/>
  </si>
  <si>
    <t xml:space="preserve">         車両運搬具</t>
    <rPh sb="9" eb="11">
      <t>シャリョウ</t>
    </rPh>
    <rPh sb="11" eb="13">
      <t>ウンパン</t>
    </rPh>
    <rPh sb="13" eb="14">
      <t>グ</t>
    </rPh>
    <phoneticPr fontId="4"/>
  </si>
  <si>
    <t xml:space="preserve">         什器備品</t>
    <phoneticPr fontId="2"/>
  </si>
  <si>
    <t xml:space="preserve">         建物付属設備</t>
    <rPh sb="9" eb="11">
      <t>タテモノ</t>
    </rPh>
    <rPh sb="11" eb="13">
      <t>フゾク</t>
    </rPh>
    <rPh sb="13" eb="15">
      <t>セツビ</t>
    </rPh>
    <phoneticPr fontId="4"/>
  </si>
  <si>
    <t>　　(3) その他固定資産</t>
    <phoneticPr fontId="2"/>
  </si>
  <si>
    <t>　　　　特定資産合計</t>
    <rPh sb="4" eb="6">
      <t>トクテイ</t>
    </rPh>
    <rPh sb="6" eb="8">
      <t>シサン</t>
    </rPh>
    <rPh sb="8" eb="10">
      <t>ゴウケイ</t>
    </rPh>
    <phoneticPr fontId="2"/>
  </si>
  <si>
    <t>　　　　東京五輪・ﾊﾟﾗﾘﾝﾋﾟｯｸ積立資産</t>
    <rPh sb="4" eb="6">
      <t>トウキョウ</t>
    </rPh>
    <rPh sb="6" eb="8">
      <t>ゴリン</t>
    </rPh>
    <rPh sb="18" eb="20">
      <t>ツミタテ</t>
    </rPh>
    <rPh sb="20" eb="22">
      <t>シサン</t>
    </rPh>
    <phoneticPr fontId="2"/>
  </si>
  <si>
    <t>　　(2)特定資産</t>
    <rPh sb="5" eb="7">
      <t>トクテイ</t>
    </rPh>
    <rPh sb="7" eb="9">
      <t>シサン</t>
    </rPh>
    <phoneticPr fontId="2"/>
  </si>
  <si>
    <t>　　  　基本資産合計</t>
    <rPh sb="5" eb="7">
      <t>キホン</t>
    </rPh>
    <phoneticPr fontId="2"/>
  </si>
  <si>
    <t>　 　　　基本財産</t>
    <rPh sb="5" eb="7">
      <t>キホン</t>
    </rPh>
    <rPh sb="7" eb="9">
      <t>ザイサン</t>
    </rPh>
    <phoneticPr fontId="2"/>
  </si>
  <si>
    <t>　　(1) 基本財産</t>
    <rPh sb="6" eb="8">
      <t>キホン</t>
    </rPh>
    <rPh sb="8" eb="10">
      <t>ザイサン</t>
    </rPh>
    <phoneticPr fontId="2"/>
  </si>
  <si>
    <t>　２．固定資産</t>
  </si>
  <si>
    <t>　　　流動資産合計</t>
  </si>
  <si>
    <t>　　　　 前払費用</t>
    <rPh sb="5" eb="7">
      <t>マエバラ</t>
    </rPh>
    <rPh sb="7" eb="9">
      <t>ヒヨウ</t>
    </rPh>
    <phoneticPr fontId="2"/>
  </si>
  <si>
    <t>　　　　 貯蔵品</t>
    <rPh sb="5" eb="8">
      <t>チョゾウヒン</t>
    </rPh>
    <phoneticPr fontId="2"/>
  </si>
  <si>
    <t>　　　　 前払金</t>
    <rPh sb="5" eb="7">
      <t>マエバラ</t>
    </rPh>
    <rPh sb="7" eb="8">
      <t>キン</t>
    </rPh>
    <phoneticPr fontId="2"/>
  </si>
  <si>
    <t>　　　　 未収金</t>
    <rPh sb="5" eb="8">
      <t>ミシュウキン</t>
    </rPh>
    <phoneticPr fontId="2"/>
  </si>
  <si>
    <t>　　 　　立替金</t>
    <phoneticPr fontId="2"/>
  </si>
  <si>
    <t>　　　　 仮払金</t>
    <rPh sb="5" eb="7">
      <t>カリバラ</t>
    </rPh>
    <rPh sb="7" eb="8">
      <t>キン</t>
    </rPh>
    <phoneticPr fontId="4"/>
  </si>
  <si>
    <t>　　　　 前払費用</t>
    <rPh sb="7" eb="9">
      <t>ヒヨウ</t>
    </rPh>
    <phoneticPr fontId="2"/>
  </si>
  <si>
    <t>　　　　 未収金</t>
    <phoneticPr fontId="2"/>
  </si>
  <si>
    <t>　　　　 未収会費</t>
    <rPh sb="5" eb="7">
      <t>ミシュウ</t>
    </rPh>
    <rPh sb="7" eb="9">
      <t>カイヒ</t>
    </rPh>
    <phoneticPr fontId="4"/>
  </si>
  <si>
    <t>　　　　 現金預金</t>
    <phoneticPr fontId="2"/>
  </si>
  <si>
    <t>　１．流動資産</t>
  </si>
  <si>
    <t>Ⅰ　資産の部</t>
  </si>
  <si>
    <t>増減</t>
    <rPh sb="0" eb="1">
      <t>ゾウ</t>
    </rPh>
    <rPh sb="1" eb="2">
      <t>ゲン</t>
    </rPh>
    <phoneticPr fontId="2"/>
  </si>
  <si>
    <t>前年度</t>
    <rPh sb="0" eb="1">
      <t>マエ</t>
    </rPh>
    <rPh sb="1" eb="3">
      <t>ネンド</t>
    </rPh>
    <phoneticPr fontId="2"/>
  </si>
  <si>
    <t>当年度</t>
    <rPh sb="0" eb="1">
      <t>トウ</t>
    </rPh>
    <rPh sb="1" eb="3">
      <t>ネンド</t>
    </rPh>
    <phoneticPr fontId="2"/>
  </si>
  <si>
    <t>科目</t>
    <rPh sb="0" eb="1">
      <t>カ</t>
    </rPh>
    <rPh sb="1" eb="2">
      <t>メ</t>
    </rPh>
    <phoneticPr fontId="2"/>
  </si>
  <si>
    <t>(単位：円)</t>
    <rPh sb="1" eb="3">
      <t>タンイ</t>
    </rPh>
    <rPh sb="4" eb="5">
      <t>エン</t>
    </rPh>
    <phoneticPr fontId="2"/>
  </si>
  <si>
    <t>2024年3月31日現在</t>
    <rPh sb="4" eb="5">
      <t>ネン</t>
    </rPh>
    <rPh sb="6" eb="7">
      <t>ガツ</t>
    </rPh>
    <rPh sb="9" eb="10">
      <t>ヒ</t>
    </rPh>
    <rPh sb="10" eb="12">
      <t>ゲンザイ</t>
    </rPh>
    <phoneticPr fontId="2"/>
  </si>
  <si>
    <t>貸　借　対　照　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2"/>
  </si>
  <si>
    <t>Ⅲ　正味財産期末残高</t>
  </si>
  <si>
    <t>　　　　　　　　　　指定正味財産期末残高</t>
  </si>
  <si>
    <t>　　　　　　　　　　指定正味財産期首残高</t>
  </si>
  <si>
    <t>　　　　　　　　　　当期指定正味財産増減額</t>
  </si>
  <si>
    <t>Ⅱ　指定正味財産増減の部</t>
  </si>
  <si>
    <t>　　　　　　　　　　一般正味財産期末残高</t>
  </si>
  <si>
    <t>　　　　　　　　　　一般正味財産期首残高</t>
  </si>
  <si>
    <t>　　　　　　　　　　当期一般正味財産増減額</t>
    <phoneticPr fontId="2"/>
  </si>
  <si>
    <t>　　　　　　　　　　法人税等</t>
    <phoneticPr fontId="2"/>
  </si>
  <si>
    <t>　　　　　　　　　　税引前一般正味財産増減額</t>
    <phoneticPr fontId="2"/>
  </si>
  <si>
    <t>　　　　　　　　　　当期経常外増減額</t>
  </si>
  <si>
    <t>　　　　　　　　　経常外費用計</t>
  </si>
  <si>
    <t>　(2) 経常外費用</t>
  </si>
  <si>
    <t>　　　　　　　　　経常外収益計</t>
  </si>
  <si>
    <t xml:space="preserve">  (1) 経常外収益</t>
  </si>
  <si>
    <t xml:space="preserve"> ２．経常外増減の部</t>
  </si>
  <si>
    <t>　　　　　　　　　　当期経常増減額</t>
  </si>
  <si>
    <t>　　　　　　　　　　評価損益計</t>
  </si>
  <si>
    <t>　　　　　　　　　　特定資産評価損益等</t>
  </si>
  <si>
    <t>　　　　　　　　　　評価損益等調整前当期経常増減額</t>
    <rPh sb="23" eb="24">
      <t>ゲン</t>
    </rPh>
    <rPh sb="24" eb="25">
      <t>ガク</t>
    </rPh>
    <phoneticPr fontId="2"/>
  </si>
  <si>
    <t>　　　　　　　　　経常費用計</t>
  </si>
  <si>
    <t>　　　　　 労働保険料</t>
    <rPh sb="6" eb="8">
      <t>ロウドウ</t>
    </rPh>
    <rPh sb="8" eb="11">
      <t>ホケンリョウ</t>
    </rPh>
    <phoneticPr fontId="2"/>
  </si>
  <si>
    <t>　　　　 　雑費 　　</t>
    <phoneticPr fontId="2"/>
  </si>
  <si>
    <t>　　　　 　租税公課 　　</t>
    <rPh sb="6" eb="8">
      <t>ソゼイ</t>
    </rPh>
    <rPh sb="8" eb="10">
      <t>コウカ</t>
    </rPh>
    <phoneticPr fontId="2"/>
  </si>
  <si>
    <t>　　　　 　支払手数料</t>
    <phoneticPr fontId="2"/>
  </si>
  <si>
    <t>　　　　 　賃借料 　　</t>
    <phoneticPr fontId="2"/>
  </si>
  <si>
    <t>　　　　 　光熱水料費 　　</t>
    <phoneticPr fontId="2"/>
  </si>
  <si>
    <t>　　　　 　保守修繕費 　　</t>
    <rPh sb="6" eb="8">
      <t>ホシュ</t>
    </rPh>
    <rPh sb="8" eb="10">
      <t>シュウゼン</t>
    </rPh>
    <phoneticPr fontId="2"/>
  </si>
  <si>
    <t>　　　　 　消耗品費 　　</t>
    <phoneticPr fontId="2"/>
  </si>
  <si>
    <t>　　　　 　印刷製本費</t>
    <rPh sb="6" eb="8">
      <t>インサツ</t>
    </rPh>
    <rPh sb="8" eb="10">
      <t>セイホン</t>
    </rPh>
    <rPh sb="10" eb="11">
      <t>ヒ</t>
    </rPh>
    <phoneticPr fontId="2"/>
  </si>
  <si>
    <t>　　　　 　広報費</t>
    <rPh sb="6" eb="8">
      <t>コウホウ</t>
    </rPh>
    <rPh sb="8" eb="9">
      <t>ヒ</t>
    </rPh>
    <phoneticPr fontId="2"/>
  </si>
  <si>
    <t>　　　　 　会場費 　　</t>
    <rPh sb="6" eb="8">
      <t>カイジョウ</t>
    </rPh>
    <phoneticPr fontId="2"/>
  </si>
  <si>
    <t>　　　　 　什器備品費 　　</t>
    <rPh sb="6" eb="8">
      <t>ジュウキ</t>
    </rPh>
    <rPh sb="8" eb="10">
      <t>ビヒン</t>
    </rPh>
    <phoneticPr fontId="2"/>
  </si>
  <si>
    <t>　　　 　　減価償却費</t>
    <rPh sb="6" eb="8">
      <t>ゲンカ</t>
    </rPh>
    <rPh sb="8" eb="10">
      <t>ショウキャク</t>
    </rPh>
    <rPh sb="10" eb="11">
      <t>ヒ</t>
    </rPh>
    <phoneticPr fontId="2"/>
  </si>
  <si>
    <t>　　　 　　通信運搬費 　　</t>
    <phoneticPr fontId="2"/>
  </si>
  <si>
    <t>　　　　 　旅費交通費 　　</t>
    <phoneticPr fontId="2"/>
  </si>
  <si>
    <t>　　　　　 会議費 　　</t>
    <phoneticPr fontId="2"/>
  </si>
  <si>
    <t>　　　　　　　福利厚生費</t>
    <rPh sb="7" eb="9">
      <t>フクリ</t>
    </rPh>
    <rPh sb="9" eb="12">
      <t>コウセイヒ</t>
    </rPh>
    <phoneticPr fontId="2"/>
  </si>
  <si>
    <t>　　　　　　　法定福利費 　　</t>
  </si>
  <si>
    <t>　　　　　　  給与手当</t>
  </si>
  <si>
    <t>　　　　　　　役員報酬　　</t>
  </si>
  <si>
    <t>　　　　　人件費</t>
  </si>
  <si>
    <t>　　② 管理費</t>
  </si>
  <si>
    <t>　　　　　　雑費</t>
  </si>
  <si>
    <t>　　　　　　支払補助金</t>
    <rPh sb="6" eb="8">
      <t>シハライ</t>
    </rPh>
    <rPh sb="8" eb="11">
      <t>ホジョキン</t>
    </rPh>
    <phoneticPr fontId="2"/>
  </si>
  <si>
    <t>　　　　　　賃借料</t>
    <rPh sb="6" eb="9">
      <t>チンシャクリョウ</t>
    </rPh>
    <phoneticPr fontId="2"/>
  </si>
  <si>
    <t>　　　　　　租税公課</t>
    <rPh sb="6" eb="8">
      <t>ソゼイ</t>
    </rPh>
    <rPh sb="8" eb="10">
      <t>コウカ</t>
    </rPh>
    <phoneticPr fontId="2"/>
  </si>
  <si>
    <t>　　　　　　　　　その他経費</t>
    <rPh sb="11" eb="12">
      <t>タ</t>
    </rPh>
    <rPh sb="12" eb="14">
      <t>ケイヒ</t>
    </rPh>
    <phoneticPr fontId="2"/>
  </si>
  <si>
    <t>　　　　　　　　　展望編集関係</t>
    <rPh sb="9" eb="11">
      <t>テンボウ</t>
    </rPh>
    <rPh sb="11" eb="13">
      <t>ヘンシュウ</t>
    </rPh>
    <rPh sb="13" eb="15">
      <t>カンケイ</t>
    </rPh>
    <phoneticPr fontId="2"/>
  </si>
  <si>
    <t>　　　　　　　　　オリンピック関連経費</t>
    <rPh sb="15" eb="17">
      <t>カンレン</t>
    </rPh>
    <rPh sb="17" eb="19">
      <t>ケイヒ</t>
    </rPh>
    <phoneticPr fontId="2"/>
  </si>
  <si>
    <t>　　　　　　企画部経費</t>
    <rPh sb="6" eb="8">
      <t>キカク</t>
    </rPh>
    <rPh sb="8" eb="9">
      <t>ブ</t>
    </rPh>
    <rPh sb="9" eb="11">
      <t>ケイヒ</t>
    </rPh>
    <phoneticPr fontId="2"/>
  </si>
  <si>
    <t>　　　　　　支払手数料</t>
    <rPh sb="6" eb="8">
      <t>シハラ</t>
    </rPh>
    <rPh sb="8" eb="11">
      <t>テスウリョウ</t>
    </rPh>
    <phoneticPr fontId="2"/>
  </si>
  <si>
    <t>　　　　　　消耗品費</t>
  </si>
  <si>
    <t>　　　　　　読手講習経費</t>
    <rPh sb="6" eb="7">
      <t>ヨ</t>
    </rPh>
    <rPh sb="7" eb="8">
      <t>テ</t>
    </rPh>
    <rPh sb="8" eb="10">
      <t>コウシュウ</t>
    </rPh>
    <rPh sb="10" eb="12">
      <t>ケイヒ</t>
    </rPh>
    <phoneticPr fontId="2"/>
  </si>
  <si>
    <t>　　　　　　普及指導部経費</t>
    <rPh sb="6" eb="11">
      <t>フキュウシドウブ</t>
    </rPh>
    <rPh sb="11" eb="13">
      <t>ケイヒ</t>
    </rPh>
    <phoneticPr fontId="2"/>
  </si>
  <si>
    <t>　　　　　　段位制度経費</t>
    <rPh sb="6" eb="8">
      <t>ダンイ</t>
    </rPh>
    <rPh sb="8" eb="10">
      <t>セイド</t>
    </rPh>
    <rPh sb="10" eb="12">
      <t>ケイヒ</t>
    </rPh>
    <phoneticPr fontId="2"/>
  </si>
  <si>
    <t>　　　　　　調査研究費</t>
    <rPh sb="6" eb="8">
      <t>チョウサ</t>
    </rPh>
    <rPh sb="8" eb="10">
      <t>ケンキュウ</t>
    </rPh>
    <rPh sb="10" eb="11">
      <t>ヒ</t>
    </rPh>
    <phoneticPr fontId="2"/>
  </si>
  <si>
    <t>　　　　　　記録費</t>
    <rPh sb="6" eb="8">
      <t>キロク</t>
    </rPh>
    <rPh sb="8" eb="9">
      <t>ヒ</t>
    </rPh>
    <phoneticPr fontId="2"/>
  </si>
  <si>
    <t>　　　　　　広告費</t>
    <rPh sb="6" eb="8">
      <t>コウコク</t>
    </rPh>
    <rPh sb="8" eb="9">
      <t>ヒ</t>
    </rPh>
    <phoneticPr fontId="2"/>
  </si>
  <si>
    <t>　　　　　　　　その他印刷費</t>
    <rPh sb="10" eb="11">
      <t>タ</t>
    </rPh>
    <rPh sb="11" eb="13">
      <t>インサツ</t>
    </rPh>
    <rPh sb="13" eb="14">
      <t>ヒ</t>
    </rPh>
    <phoneticPr fontId="2"/>
  </si>
  <si>
    <t>　　　　　　　　展望印刷費</t>
    <rPh sb="8" eb="10">
      <t>テンボウ</t>
    </rPh>
    <rPh sb="10" eb="12">
      <t>インサツ</t>
    </rPh>
    <rPh sb="12" eb="13">
      <t>ヒ</t>
    </rPh>
    <phoneticPr fontId="2"/>
  </si>
  <si>
    <t>　　　　　　印刷製本費</t>
    <rPh sb="6" eb="8">
      <t>インサツ</t>
    </rPh>
    <rPh sb="8" eb="10">
      <t>セイホン</t>
    </rPh>
    <rPh sb="10" eb="11">
      <t>ヒ</t>
    </rPh>
    <phoneticPr fontId="2"/>
  </si>
  <si>
    <t>　　　　　　副賞費</t>
    <rPh sb="6" eb="8">
      <t>フクショウ</t>
    </rPh>
    <rPh sb="8" eb="9">
      <t>ヒ</t>
    </rPh>
    <phoneticPr fontId="2"/>
  </si>
  <si>
    <t>　　　　　　広報費</t>
    <rPh sb="6" eb="8">
      <t>コウホウ</t>
    </rPh>
    <rPh sb="8" eb="9">
      <t>ヒ</t>
    </rPh>
    <phoneticPr fontId="2"/>
  </si>
  <si>
    <t>　　　　　　会場費</t>
    <rPh sb="6" eb="8">
      <t>カイジョウ</t>
    </rPh>
    <rPh sb="8" eb="9">
      <t>ヒ</t>
    </rPh>
    <phoneticPr fontId="2"/>
  </si>
  <si>
    <t>　　　　　　什器備品費</t>
    <rPh sb="6" eb="8">
      <t>ジュウキ</t>
    </rPh>
    <rPh sb="8" eb="10">
      <t>ビヒン</t>
    </rPh>
    <rPh sb="10" eb="11">
      <t>ヒ</t>
    </rPh>
    <phoneticPr fontId="2"/>
  </si>
  <si>
    <t>　　　　　　通信運搬費</t>
  </si>
  <si>
    <t>　　　　　　旅費交通費</t>
  </si>
  <si>
    <t>　　　　　　会議費</t>
    <rPh sb="6" eb="9">
      <t>カイギヒ</t>
    </rPh>
    <phoneticPr fontId="2"/>
  </si>
  <si>
    <t>　　　　　　諸謝金</t>
    <rPh sb="6" eb="9">
      <t>ショシャキン</t>
    </rPh>
    <phoneticPr fontId="2"/>
  </si>
  <si>
    <t>　　① 事業費</t>
  </si>
  <si>
    <t xml:space="preserve">  (2) 経常費用</t>
  </si>
  <si>
    <t>　　　　　　　　　経常収益計</t>
    <phoneticPr fontId="2"/>
  </si>
  <si>
    <t>　　　　　雑収益</t>
    <phoneticPr fontId="2"/>
  </si>
  <si>
    <t>　　　　　受取利息</t>
    <rPh sb="5" eb="7">
      <t>ウケトリ</t>
    </rPh>
    <rPh sb="7" eb="9">
      <t>リソク</t>
    </rPh>
    <phoneticPr fontId="2"/>
  </si>
  <si>
    <t>　　⑥ 雑収益</t>
    <phoneticPr fontId="2"/>
  </si>
  <si>
    <t>　　　　　受取寄付金指定振替額</t>
    <rPh sb="5" eb="10">
      <t>ウケトリキフキン</t>
    </rPh>
    <rPh sb="10" eb="12">
      <t>シテイ</t>
    </rPh>
    <rPh sb="12" eb="15">
      <t>フリカエガク</t>
    </rPh>
    <phoneticPr fontId="2"/>
  </si>
  <si>
    <t>　　　　　一般寄附金</t>
    <rPh sb="5" eb="7">
      <t>イッパン</t>
    </rPh>
    <rPh sb="7" eb="10">
      <t>キフキン</t>
    </rPh>
    <phoneticPr fontId="2"/>
  </si>
  <si>
    <t>　　⑤ 受取寄付金</t>
    <rPh sb="4" eb="6">
      <t>ウケトリ</t>
    </rPh>
    <rPh sb="6" eb="9">
      <t>キフキン</t>
    </rPh>
    <phoneticPr fontId="2"/>
  </si>
  <si>
    <t>　　　　　受取負担金</t>
    <rPh sb="7" eb="10">
      <t>フタンキン</t>
    </rPh>
    <phoneticPr fontId="2"/>
  </si>
  <si>
    <t>　　④　受取負担金</t>
    <rPh sb="4" eb="6">
      <t>ウケトリ</t>
    </rPh>
    <rPh sb="6" eb="9">
      <t>フタンキン</t>
    </rPh>
    <phoneticPr fontId="2"/>
  </si>
  <si>
    <t>　　　　　受取協賛金</t>
    <rPh sb="5" eb="7">
      <t>ウケトリ</t>
    </rPh>
    <rPh sb="7" eb="10">
      <t>キョウサンキン</t>
    </rPh>
    <phoneticPr fontId="2"/>
  </si>
  <si>
    <t>　　③　受取協賛金</t>
    <rPh sb="4" eb="6">
      <t>ウケトリ</t>
    </rPh>
    <rPh sb="6" eb="9">
      <t>キョウサンキン</t>
    </rPh>
    <phoneticPr fontId="2"/>
  </si>
  <si>
    <t>　　　　 　受取補助金</t>
    <rPh sb="6" eb="8">
      <t>ウケトリ</t>
    </rPh>
    <rPh sb="8" eb="11">
      <t>ホジョキン</t>
    </rPh>
    <phoneticPr fontId="2"/>
  </si>
  <si>
    <t>　　⑤　受取補助金</t>
    <rPh sb="4" eb="6">
      <t>ウケトリ</t>
    </rPh>
    <rPh sb="6" eb="9">
      <t>ホジョキン</t>
    </rPh>
    <phoneticPr fontId="2"/>
  </si>
  <si>
    <t>　　　　　その他</t>
    <rPh sb="7" eb="8">
      <t>タ</t>
    </rPh>
    <phoneticPr fontId="2"/>
  </si>
  <si>
    <t xml:space="preserve">            受取段位料</t>
    <rPh sb="12" eb="14">
      <t>ウケトリ</t>
    </rPh>
    <rPh sb="14" eb="16">
      <t>ダンイ</t>
    </rPh>
    <rPh sb="16" eb="17">
      <t>リョウ</t>
    </rPh>
    <phoneticPr fontId="2"/>
  </si>
  <si>
    <t>　　　　　受取段位料</t>
    <rPh sb="5" eb="7">
      <t>ウケトリ</t>
    </rPh>
    <rPh sb="7" eb="9">
      <t>ダンイ</t>
    </rPh>
    <rPh sb="9" eb="10">
      <t>リョウ</t>
    </rPh>
    <phoneticPr fontId="2"/>
  </si>
  <si>
    <t>　　　　　　その他</t>
    <rPh sb="8" eb="9">
      <t>タ</t>
    </rPh>
    <phoneticPr fontId="2"/>
  </si>
  <si>
    <t>　　　　　　審判講習会</t>
    <rPh sb="6" eb="8">
      <t>シンパン</t>
    </rPh>
    <rPh sb="8" eb="11">
      <t>コウシュウカイ</t>
    </rPh>
    <phoneticPr fontId="2"/>
  </si>
  <si>
    <t>　　　　　　読手講習会</t>
    <rPh sb="6" eb="7">
      <t>ヨ</t>
    </rPh>
    <rPh sb="7" eb="8">
      <t>テ</t>
    </rPh>
    <rPh sb="8" eb="11">
      <t>コウシュウカイ</t>
    </rPh>
    <phoneticPr fontId="2"/>
  </si>
  <si>
    <t>　　　　　講習会開催事業収益</t>
    <rPh sb="5" eb="8">
      <t>コウシュウカイ</t>
    </rPh>
    <rPh sb="8" eb="10">
      <t>カイサイ</t>
    </rPh>
    <rPh sb="10" eb="12">
      <t>ジギョウ</t>
    </rPh>
    <rPh sb="12" eb="14">
      <t>シュウエキ</t>
    </rPh>
    <phoneticPr fontId="2"/>
  </si>
  <si>
    <t>　　　　　　その他大会</t>
    <rPh sb="8" eb="9">
      <t>タ</t>
    </rPh>
    <rPh sb="9" eb="11">
      <t>タイカイ</t>
    </rPh>
    <phoneticPr fontId="2"/>
  </si>
  <si>
    <t>　　　　　　女流選手権</t>
    <rPh sb="6" eb="8">
      <t>ジョリュウ</t>
    </rPh>
    <rPh sb="8" eb="11">
      <t>センシュケン</t>
    </rPh>
    <phoneticPr fontId="2"/>
  </si>
  <si>
    <t>　　　　　　全日本選手権</t>
    <rPh sb="6" eb="9">
      <t>ゼンニホン</t>
    </rPh>
    <rPh sb="9" eb="12">
      <t>センシュケン</t>
    </rPh>
    <phoneticPr fontId="2"/>
  </si>
  <si>
    <t>　　　　　　名人戦・クイーン戦</t>
    <rPh sb="6" eb="8">
      <t>メイジン</t>
    </rPh>
    <rPh sb="8" eb="9">
      <t>セン</t>
    </rPh>
    <rPh sb="14" eb="15">
      <t>セン</t>
    </rPh>
    <phoneticPr fontId="2"/>
  </si>
  <si>
    <t>　　　　　大会開催事業収益</t>
    <rPh sb="5" eb="7">
      <t>タイカイ</t>
    </rPh>
    <rPh sb="7" eb="9">
      <t>カイサイ</t>
    </rPh>
    <rPh sb="9" eb="11">
      <t>ジギョウ</t>
    </rPh>
    <rPh sb="11" eb="13">
      <t>シュウエキ</t>
    </rPh>
    <phoneticPr fontId="2"/>
  </si>
  <si>
    <t>　　② 事業収益</t>
    <phoneticPr fontId="2"/>
  </si>
  <si>
    <t>　　　　　賛助会員受取会費</t>
    <rPh sb="5" eb="7">
      <t>サンジョ</t>
    </rPh>
    <rPh sb="7" eb="9">
      <t>カイイン</t>
    </rPh>
    <rPh sb="9" eb="11">
      <t>ウケトリ</t>
    </rPh>
    <rPh sb="11" eb="13">
      <t>カイヒ</t>
    </rPh>
    <phoneticPr fontId="2"/>
  </si>
  <si>
    <t>　　　　　准会員受取会費</t>
    <rPh sb="5" eb="6">
      <t>ジュン</t>
    </rPh>
    <rPh sb="6" eb="8">
      <t>カイイン</t>
    </rPh>
    <rPh sb="8" eb="10">
      <t>ウケトリ</t>
    </rPh>
    <rPh sb="10" eb="12">
      <t>カイヒ</t>
    </rPh>
    <phoneticPr fontId="2"/>
  </si>
  <si>
    <t>　　　　　正会員受取会費</t>
    <rPh sb="5" eb="8">
      <t>セイカイイン</t>
    </rPh>
    <phoneticPr fontId="2"/>
  </si>
  <si>
    <t>　　① 受取会費</t>
    <phoneticPr fontId="2"/>
  </si>
  <si>
    <t>　　　　　特定資産受取利息</t>
    <rPh sb="5" eb="7">
      <t>トクテイ</t>
    </rPh>
    <rPh sb="7" eb="9">
      <t>シサン</t>
    </rPh>
    <rPh sb="9" eb="11">
      <t>ウケトリ</t>
    </rPh>
    <rPh sb="11" eb="13">
      <t>リソク</t>
    </rPh>
    <phoneticPr fontId="2"/>
  </si>
  <si>
    <t>　　② 特定資産運用益</t>
    <rPh sb="4" eb="11">
      <t>トクテイシサンウンヨウエキ</t>
    </rPh>
    <phoneticPr fontId="2"/>
  </si>
  <si>
    <t>　　　　　基本財産受取利息</t>
    <rPh sb="5" eb="7">
      <t>キホン</t>
    </rPh>
    <rPh sb="7" eb="9">
      <t>ザイサン</t>
    </rPh>
    <rPh sb="9" eb="11">
      <t>ウケトリ</t>
    </rPh>
    <rPh sb="11" eb="13">
      <t>リソク</t>
    </rPh>
    <phoneticPr fontId="2"/>
  </si>
  <si>
    <t>　　① 基本財産運用益</t>
    <rPh sb="4" eb="6">
      <t>キホン</t>
    </rPh>
    <rPh sb="6" eb="8">
      <t>ザイサン</t>
    </rPh>
    <phoneticPr fontId="2"/>
  </si>
  <si>
    <t xml:space="preserve">  (1) 経常収益</t>
  </si>
  <si>
    <t xml:space="preserve"> １．経常増減の部</t>
  </si>
  <si>
    <t>Ⅰ　一般正味財産増減の部</t>
  </si>
  <si>
    <t>前年度</t>
    <rPh sb="0" eb="3">
      <t>ゼンネンド</t>
    </rPh>
    <phoneticPr fontId="2"/>
  </si>
  <si>
    <t>（単位：円）</t>
    <rPh sb="1" eb="3">
      <t>タンイ</t>
    </rPh>
    <rPh sb="4" eb="5">
      <t>エン</t>
    </rPh>
    <phoneticPr fontId="2"/>
  </si>
  <si>
    <t>2023年4月1日から2024年3月31日まで</t>
    <rPh sb="4" eb="5">
      <t>ネン</t>
    </rPh>
    <rPh sb="6" eb="7">
      <t>ツキ</t>
    </rPh>
    <rPh sb="8" eb="9">
      <t>ヒ</t>
    </rPh>
    <rPh sb="15" eb="16">
      <t>ネン</t>
    </rPh>
    <rPh sb="17" eb="18">
      <t>ツキ</t>
    </rPh>
    <rPh sb="20" eb="21">
      <t>ヒ</t>
    </rPh>
    <phoneticPr fontId="2"/>
  </si>
  <si>
    <t>正味財産増減計算書</t>
    <rPh sb="0" eb="2">
      <t>ショウミ</t>
    </rPh>
    <rPh sb="2" eb="4">
      <t>ザイサン</t>
    </rPh>
    <rPh sb="4" eb="6">
      <t>ゾウゲン</t>
    </rPh>
    <rPh sb="6" eb="9">
      <t>ケイサンショ</t>
    </rPh>
    <phoneticPr fontId="2"/>
  </si>
  <si>
    <t>合　　　　計</t>
    <rPh sb="0" eb="1">
      <t>ゴウ</t>
    </rPh>
    <rPh sb="5" eb="6">
      <t>ケイ</t>
    </rPh>
    <phoneticPr fontId="2"/>
  </si>
  <si>
    <t>―</t>
    <phoneticPr fontId="2"/>
  </si>
  <si>
    <t>　郵便定額貯金</t>
    <rPh sb="1" eb="3">
      <t>ユウビン</t>
    </rPh>
    <rPh sb="3" eb="5">
      <t>テイガク</t>
    </rPh>
    <rPh sb="5" eb="7">
      <t>チョキン</t>
    </rPh>
    <phoneticPr fontId="2"/>
  </si>
  <si>
    <t>　定期預金</t>
    <rPh sb="1" eb="3">
      <t>テイキ</t>
    </rPh>
    <rPh sb="3" eb="5">
      <t>ヨキン</t>
    </rPh>
    <phoneticPr fontId="2"/>
  </si>
  <si>
    <t>基本財産</t>
    <rPh sb="0" eb="2">
      <t>キホン</t>
    </rPh>
    <rPh sb="2" eb="4">
      <t>ザイサン</t>
    </rPh>
    <phoneticPr fontId="2"/>
  </si>
  <si>
    <t>（うち負債に対応する額）</t>
    <rPh sb="3" eb="5">
      <t>フサイ</t>
    </rPh>
    <rPh sb="6" eb="8">
      <t>タイオウ</t>
    </rPh>
    <rPh sb="10" eb="11">
      <t>ガク</t>
    </rPh>
    <phoneticPr fontId="2"/>
  </si>
  <si>
    <t>　　（うち一般正味財産
　　からの充当額）</t>
    <rPh sb="5" eb="7">
      <t>イッパン</t>
    </rPh>
    <rPh sb="7" eb="9">
      <t>ショウミ</t>
    </rPh>
    <rPh sb="9" eb="11">
      <t>ザイサン</t>
    </rPh>
    <rPh sb="17" eb="19">
      <t>ジュウトウ</t>
    </rPh>
    <rPh sb="19" eb="20">
      <t>ガク</t>
    </rPh>
    <phoneticPr fontId="2"/>
  </si>
  <si>
    <t>　　（うち指定正味財産
　　からの充当額）</t>
    <rPh sb="5" eb="7">
      <t>シテイ</t>
    </rPh>
    <rPh sb="7" eb="9">
      <t>ショウミ</t>
    </rPh>
    <rPh sb="9" eb="11">
      <t>ザイサン</t>
    </rPh>
    <rPh sb="17" eb="19">
      <t>ジュウトウ</t>
    </rPh>
    <rPh sb="19" eb="20">
      <t>ガク</t>
    </rPh>
    <phoneticPr fontId="2"/>
  </si>
  <si>
    <t>当期末残高</t>
    <rPh sb="0" eb="3">
      <t>トウキマツ</t>
    </rPh>
    <rPh sb="3" eb="5">
      <t>ザンダカ</t>
    </rPh>
    <phoneticPr fontId="2"/>
  </si>
  <si>
    <t>科　　　　　　目</t>
    <rPh sb="0" eb="1">
      <t>カ</t>
    </rPh>
    <rPh sb="7" eb="8">
      <t>メ</t>
    </rPh>
    <phoneticPr fontId="2"/>
  </si>
  <si>
    <t>基本財産及び特定資産の財源等の内訳は、次のとおりである。</t>
    <rPh sb="0" eb="2">
      <t>キホン</t>
    </rPh>
    <rPh sb="2" eb="4">
      <t>ザイサン</t>
    </rPh>
    <rPh sb="4" eb="5">
      <t>オヨ</t>
    </rPh>
    <rPh sb="6" eb="8">
      <t>トクテイ</t>
    </rPh>
    <rPh sb="8" eb="10">
      <t>シサン</t>
    </rPh>
    <rPh sb="11" eb="14">
      <t>ザイゲンナド</t>
    </rPh>
    <rPh sb="15" eb="17">
      <t>ウチワケ</t>
    </rPh>
    <rPh sb="19" eb="20">
      <t>ツギ</t>
    </rPh>
    <phoneticPr fontId="2"/>
  </si>
  <si>
    <t>３　基本財産及び特定資産の財源等の内訳</t>
    <rPh sb="2" eb="4">
      <t>キホン</t>
    </rPh>
    <rPh sb="4" eb="6">
      <t>ザイサン</t>
    </rPh>
    <rPh sb="6" eb="7">
      <t>オヨ</t>
    </rPh>
    <rPh sb="8" eb="10">
      <t>トクテイ</t>
    </rPh>
    <rPh sb="10" eb="12">
      <t>シサン</t>
    </rPh>
    <rPh sb="13" eb="15">
      <t>ザイゲン</t>
    </rPh>
    <rPh sb="15" eb="16">
      <t>トウ</t>
    </rPh>
    <rPh sb="17" eb="19">
      <t>ウチワケ</t>
    </rPh>
    <phoneticPr fontId="2"/>
  </si>
  <si>
    <t xml:space="preserve">  定期預金</t>
    <rPh sb="2" eb="4">
      <t>テイキ</t>
    </rPh>
    <rPh sb="4" eb="6">
      <t>ヨキン</t>
    </rPh>
    <phoneticPr fontId="2"/>
  </si>
  <si>
    <t>当期減少額</t>
    <rPh sb="0" eb="2">
      <t>トウキ</t>
    </rPh>
    <rPh sb="2" eb="5">
      <t>ゲンショウガク</t>
    </rPh>
    <phoneticPr fontId="2"/>
  </si>
  <si>
    <t>当期増加額</t>
    <rPh sb="0" eb="2">
      <t>トウキ</t>
    </rPh>
    <rPh sb="2" eb="4">
      <t>ゾウカ</t>
    </rPh>
    <rPh sb="4" eb="5">
      <t>ガク</t>
    </rPh>
    <phoneticPr fontId="2"/>
  </si>
  <si>
    <t>前期末残高</t>
    <rPh sb="0" eb="3">
      <t>ゼンキマツ</t>
    </rPh>
    <rPh sb="3" eb="5">
      <t>ザンダカ</t>
    </rPh>
    <phoneticPr fontId="2"/>
  </si>
  <si>
    <t>基本財産及び特定資産の増減額及びその残高は、次のとおりである。</t>
    <rPh sb="0" eb="2">
      <t>キホン</t>
    </rPh>
    <rPh sb="2" eb="4">
      <t>ザイサン</t>
    </rPh>
    <rPh sb="4" eb="5">
      <t>オヨ</t>
    </rPh>
    <rPh sb="6" eb="8">
      <t>トクテイ</t>
    </rPh>
    <rPh sb="8" eb="10">
      <t>シサン</t>
    </rPh>
    <rPh sb="11" eb="14">
      <t>ゾウゲンガク</t>
    </rPh>
    <rPh sb="14" eb="15">
      <t>オヨ</t>
    </rPh>
    <rPh sb="18" eb="20">
      <t>ザンダカ</t>
    </rPh>
    <rPh sb="22" eb="23">
      <t>ツギ</t>
    </rPh>
    <phoneticPr fontId="2"/>
  </si>
  <si>
    <t>２　基本財産及び特定資産の増減額及び残高</t>
    <rPh sb="2" eb="4">
      <t>キホン</t>
    </rPh>
    <rPh sb="4" eb="6">
      <t>ザイサン</t>
    </rPh>
    <rPh sb="6" eb="7">
      <t>オヨ</t>
    </rPh>
    <rPh sb="8" eb="10">
      <t>トクテイ</t>
    </rPh>
    <rPh sb="10" eb="12">
      <t>シサン</t>
    </rPh>
    <rPh sb="13" eb="16">
      <t>ゾウゲンガク</t>
    </rPh>
    <rPh sb="16" eb="17">
      <t>オヨ</t>
    </rPh>
    <rPh sb="18" eb="20">
      <t>ザンダカ</t>
    </rPh>
    <phoneticPr fontId="2"/>
  </si>
  <si>
    <t xml:space="preserve">   消費税等の会計処理は税込方式によっている。</t>
    <rPh sb="3" eb="6">
      <t>ショウヒゼイ</t>
    </rPh>
    <rPh sb="6" eb="7">
      <t>トウ</t>
    </rPh>
    <rPh sb="8" eb="10">
      <t>カイケイ</t>
    </rPh>
    <rPh sb="10" eb="12">
      <t>ショリ</t>
    </rPh>
    <rPh sb="13" eb="15">
      <t>ゼイコミ</t>
    </rPh>
    <rPh sb="15" eb="17">
      <t>ホウシキ</t>
    </rPh>
    <phoneticPr fontId="2"/>
  </si>
  <si>
    <t>　(2)　消費税等の会計処理について</t>
    <rPh sb="5" eb="8">
      <t>ショウヒゼイ</t>
    </rPh>
    <rPh sb="8" eb="9">
      <t>トウ</t>
    </rPh>
    <rPh sb="10" eb="12">
      <t>カイケイ</t>
    </rPh>
    <rPh sb="12" eb="14">
      <t>ショリ</t>
    </rPh>
    <phoneticPr fontId="2"/>
  </si>
  <si>
    <t>先入先出法による原価基準を採用している。</t>
    <rPh sb="0" eb="2">
      <t>サキイ</t>
    </rPh>
    <rPh sb="2" eb="4">
      <t>サキダシ</t>
    </rPh>
    <rPh sb="4" eb="5">
      <t>ホウ</t>
    </rPh>
    <rPh sb="8" eb="10">
      <t>ゲンカ</t>
    </rPh>
    <rPh sb="10" eb="12">
      <t>キジュン</t>
    </rPh>
    <rPh sb="13" eb="15">
      <t>サイヨウ</t>
    </rPh>
    <phoneticPr fontId="2"/>
  </si>
  <si>
    <t>棚卸資産の評価基準及び評価方法</t>
    <rPh sb="0" eb="2">
      <t>タナオロシ</t>
    </rPh>
    <rPh sb="2" eb="4">
      <t>シサン</t>
    </rPh>
    <rPh sb="5" eb="7">
      <t>ヒョウカ</t>
    </rPh>
    <rPh sb="7" eb="9">
      <t>キジュン</t>
    </rPh>
    <rPh sb="9" eb="10">
      <t>オヨ</t>
    </rPh>
    <rPh sb="11" eb="13">
      <t>ヒョウカ</t>
    </rPh>
    <rPh sb="13" eb="15">
      <t>ホウホウ</t>
    </rPh>
    <phoneticPr fontId="2"/>
  </si>
  <si>
    <t xml:space="preserve">  (1)</t>
    <phoneticPr fontId="2"/>
  </si>
  <si>
    <t>１　重要な会計方針</t>
    <rPh sb="2" eb="4">
      <t>ジュウヨウ</t>
    </rPh>
    <rPh sb="5" eb="7">
      <t>カイケイ</t>
    </rPh>
    <rPh sb="7" eb="9">
      <t>ホウシン</t>
    </rPh>
    <phoneticPr fontId="2"/>
  </si>
  <si>
    <t>　委員会）に基づく会計処理を行っている。</t>
    <phoneticPr fontId="2"/>
  </si>
  <si>
    <t>　　本決算は、公益法人会計基準について（平成２０年４月１１日　平成２１年１０月１６日改正　内閣府公益認定等</t>
    <rPh sb="2" eb="3">
      <t>ホン</t>
    </rPh>
    <rPh sb="3" eb="4">
      <t>ケツ</t>
    </rPh>
    <rPh sb="4" eb="5">
      <t>サン</t>
    </rPh>
    <rPh sb="31" eb="33">
      <t>ヘイセイ</t>
    </rPh>
    <rPh sb="35" eb="36">
      <t>ネン</t>
    </rPh>
    <rPh sb="38" eb="39">
      <t>ガツ</t>
    </rPh>
    <rPh sb="41" eb="42">
      <t>ニチ</t>
    </rPh>
    <rPh sb="42" eb="44">
      <t>カイセイ</t>
    </rPh>
    <phoneticPr fontId="2"/>
  </si>
  <si>
    <t>財務諸表に対する注記</t>
    <rPh sb="0" eb="2">
      <t>ザイム</t>
    </rPh>
    <rPh sb="2" eb="4">
      <t>ショヒョウ</t>
    </rPh>
    <rPh sb="5" eb="6">
      <t>タイ</t>
    </rPh>
    <rPh sb="8" eb="10">
      <t>チュウキ</t>
    </rPh>
    <phoneticPr fontId="2"/>
  </si>
  <si>
    <t>該当なし。</t>
    <rPh sb="0" eb="2">
      <t>ガイトウ</t>
    </rPh>
    <phoneticPr fontId="2"/>
  </si>
  <si>
    <t>２　引当金の明細</t>
    <rPh sb="2" eb="4">
      <t>ヒキアテ</t>
    </rPh>
    <rPh sb="4" eb="5">
      <t>キン</t>
    </rPh>
    <rPh sb="6" eb="8">
      <t>メイサイ</t>
    </rPh>
    <phoneticPr fontId="2"/>
  </si>
  <si>
    <t>財務諸表に対する注記　２「基本財産及び特定資産の増減額及びその残高」に記載している。</t>
    <rPh sb="0" eb="2">
      <t>ザイム</t>
    </rPh>
    <rPh sb="2" eb="4">
      <t>ショヒョウ</t>
    </rPh>
    <rPh sb="5" eb="6">
      <t>タイ</t>
    </rPh>
    <rPh sb="8" eb="10">
      <t>チュウキ</t>
    </rPh>
    <rPh sb="13" eb="15">
      <t>キホン</t>
    </rPh>
    <rPh sb="15" eb="17">
      <t>ザイサン</t>
    </rPh>
    <rPh sb="17" eb="18">
      <t>オヨ</t>
    </rPh>
    <rPh sb="19" eb="21">
      <t>トクテイ</t>
    </rPh>
    <rPh sb="21" eb="23">
      <t>シサン</t>
    </rPh>
    <rPh sb="24" eb="27">
      <t>ゾウゲンガク</t>
    </rPh>
    <rPh sb="27" eb="28">
      <t>オヨ</t>
    </rPh>
    <rPh sb="31" eb="33">
      <t>ザンダカ</t>
    </rPh>
    <rPh sb="35" eb="37">
      <t>キサイ</t>
    </rPh>
    <phoneticPr fontId="2"/>
  </si>
  <si>
    <t>１　重要な固定資産の明細</t>
    <rPh sb="2" eb="4">
      <t>ジュウヨウ</t>
    </rPh>
    <rPh sb="5" eb="7">
      <t>コテイ</t>
    </rPh>
    <rPh sb="7" eb="9">
      <t>シサン</t>
    </rPh>
    <rPh sb="10" eb="12">
      <t>メイサイ</t>
    </rPh>
    <phoneticPr fontId="2"/>
  </si>
  <si>
    <t>附属明細書</t>
    <rPh sb="0" eb="2">
      <t>フゾク</t>
    </rPh>
    <rPh sb="2" eb="5">
      <t>メイサイショ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</si>
</sst>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¥&quot;#,##0;[Red]&quot;¥&quot;\-#,##0"/>
    <numFmt numFmtId="176" formatCode="[$-411]&quot;至&quot;ggge&quot;年&quot;m&quot;月&quot;d&quot;日&quot;"/>
    <numFmt numFmtId="177" formatCode="[$-411]&quot;自&quot;ggge&quot;年&quot;m&quot;月&quot;d&quot;日&quot;"/>
    <numFmt numFmtId="181" formatCode="&quot;&quot;\ #,##0;&quot;▲&quot;\ #,##0"/>
    <numFmt numFmtId="182" formatCode="&quot;&quot;\ #,##0;&quot;△&quot;\ #,##0"/>
    <numFmt numFmtId="183" formatCode="#,##0;&quot;△ &quot;#,##0"/>
    <numFmt numFmtId="184" formatCode="#,##0_);[Red]\(#,##0\)"/>
    <numFmt numFmtId="185" formatCode="\(#,##0\);[Red]\-#,##0"/>
    <numFmt numFmtId="186" formatCode="#,##0_ "/>
    <numFmt numFmtId="187" formatCode="#,##0_);\(#,##0\)"/>
    <numFmt numFmtId="188" formatCode="\(#,##0\)_ ;[Red]\-#,##0\ "/>
    <numFmt numFmtId="189" formatCode="\(#,##0\)_);\(#,##0\)"/>
  </numFmts>
  <fonts count="41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u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37" fontId="1" fillId="0" borderId="0"/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</cellStyleXfs>
  <cellXfs count="118">
    <xf numFmtId="0" fontId="0" fillId="0" borderId="0" xfId="0"/>
    <xf numFmtId="37" fontId="1" fillId="0" borderId="0" xfId="138"/>
    <xf numFmtId="176" fontId="1" fillId="0" borderId="0" xfId="138" applyNumberFormat="1" applyAlignment="1">
      <alignment horizontal="distributed"/>
    </xf>
    <xf numFmtId="177" fontId="1" fillId="0" borderId="0" xfId="138" applyNumberFormat="1" applyAlignment="1">
      <alignment horizontal="distributed" vertical="center"/>
    </xf>
    <xf numFmtId="37" fontId="1" fillId="0" borderId="0" xfId="138" applyAlignment="1">
      <alignment horizontal="center" vertical="center"/>
    </xf>
    <xf numFmtId="37" fontId="25" fillId="0" borderId="0" xfId="138" applyFont="1" applyAlignment="1">
      <alignment horizontal="center" vertical="center"/>
    </xf>
    <xf numFmtId="37" fontId="1" fillId="0" borderId="0" xfId="138" applyAlignment="1">
      <alignment horizontal="center" vertical="center"/>
    </xf>
    <xf numFmtId="37" fontId="5" fillId="0" borderId="0" xfId="138" applyFont="1" applyAlignment="1">
      <alignment horizontal="center" shrinkToFit="1"/>
    </xf>
    <xf numFmtId="177" fontId="1" fillId="0" borderId="0" xfId="138" applyNumberFormat="1" applyAlignment="1">
      <alignment horizontal="distributed" vertical="center"/>
    </xf>
    <xf numFmtId="0" fontId="0" fillId="0" borderId="0" xfId="0"/>
    <xf numFmtId="176" fontId="1" fillId="0" borderId="0" xfId="138" applyNumberFormat="1" applyAlignment="1">
      <alignment horizontal="distributed"/>
    </xf>
    <xf numFmtId="0" fontId="26" fillId="0" borderId="0" xfId="0" applyFont="1" applyAlignment="1">
      <alignment vertical="center"/>
    </xf>
    <xf numFmtId="181" fontId="26" fillId="0" borderId="0" xfId="0" applyNumberFormat="1" applyFont="1" applyAlignment="1">
      <alignment vertical="center"/>
    </xf>
    <xf numFmtId="181" fontId="26" fillId="0" borderId="10" xfId="0" applyNumberFormat="1" applyFont="1" applyBorder="1" applyAlignment="1">
      <alignment vertical="center"/>
    </xf>
    <xf numFmtId="182" fontId="26" fillId="0" borderId="11" xfId="0" applyNumberFormat="1" applyFont="1" applyBorder="1" applyAlignment="1">
      <alignment vertical="center"/>
    </xf>
    <xf numFmtId="181" fontId="26" fillId="0" borderId="11" xfId="0" applyNumberFormat="1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3" fontId="26" fillId="0" borderId="0" xfId="0" applyNumberFormat="1" applyFont="1" applyAlignment="1">
      <alignment vertical="center"/>
    </xf>
    <xf numFmtId="181" fontId="26" fillId="0" borderId="14" xfId="0" applyNumberFormat="1" applyFont="1" applyBorder="1" applyAlignment="1">
      <alignment vertical="center"/>
    </xf>
    <xf numFmtId="182" fontId="26" fillId="0" borderId="0" xfId="0" applyNumberFormat="1" applyFont="1" applyAlignment="1">
      <alignment vertical="center"/>
    </xf>
    <xf numFmtId="181" fontId="26" fillId="0" borderId="15" xfId="0" applyNumberFormat="1" applyFont="1" applyBorder="1" applyAlignment="1">
      <alignment vertical="center"/>
    </xf>
    <xf numFmtId="181" fontId="26" fillId="0" borderId="16" xfId="0" applyNumberFormat="1" applyFont="1" applyBorder="1" applyAlignment="1">
      <alignment vertical="center"/>
    </xf>
    <xf numFmtId="182" fontId="26" fillId="0" borderId="17" xfId="0" applyNumberFormat="1" applyFont="1" applyBorder="1" applyAlignment="1">
      <alignment vertical="center"/>
    </xf>
    <xf numFmtId="181" fontId="26" fillId="0" borderId="17" xfId="0" applyNumberFormat="1" applyFont="1" applyBorder="1" applyAlignment="1">
      <alignment vertical="center"/>
    </xf>
    <xf numFmtId="181" fontId="26" fillId="0" borderId="18" xfId="0" applyNumberFormat="1" applyFont="1" applyBorder="1" applyAlignment="1">
      <alignment vertical="center"/>
    </xf>
    <xf numFmtId="181" fontId="26" fillId="0" borderId="19" xfId="0" applyNumberFormat="1" applyFont="1" applyBorder="1" applyAlignment="1">
      <alignment vertical="center"/>
    </xf>
    <xf numFmtId="182" fontId="26" fillId="0" borderId="20" xfId="0" applyNumberFormat="1" applyFont="1" applyBorder="1" applyAlignment="1">
      <alignment vertical="center"/>
    </xf>
    <xf numFmtId="181" fontId="26" fillId="0" borderId="20" xfId="0" applyNumberFormat="1" applyFont="1" applyBorder="1" applyAlignment="1">
      <alignment vertical="center"/>
    </xf>
    <xf numFmtId="181" fontId="26" fillId="0" borderId="21" xfId="0" applyNumberFormat="1" applyFont="1" applyBorder="1" applyAlignment="1">
      <alignment vertical="center"/>
    </xf>
    <xf numFmtId="183" fontId="26" fillId="0" borderId="0" xfId="0" applyNumberFormat="1" applyFont="1" applyAlignment="1">
      <alignment vertical="center"/>
    </xf>
    <xf numFmtId="181" fontId="26" fillId="0" borderId="22" xfId="0" applyNumberFormat="1" applyFont="1" applyBorder="1" applyAlignment="1">
      <alignment vertical="center"/>
    </xf>
    <xf numFmtId="181" fontId="26" fillId="0" borderId="14" xfId="0" applyNumberFormat="1" applyFont="1" applyBorder="1" applyAlignment="1">
      <alignment horizontal="right" vertical="center"/>
    </xf>
    <xf numFmtId="181" fontId="26" fillId="0" borderId="0" xfId="0" applyNumberFormat="1" applyFont="1" applyAlignment="1">
      <alignment horizontal="right" vertical="center"/>
    </xf>
    <xf numFmtId="181" fontId="26" fillId="0" borderId="17" xfId="0" applyNumberFormat="1" applyFont="1" applyBorder="1" applyAlignment="1">
      <alignment horizontal="right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58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0" xfId="142" applyFont="1" applyAlignment="1">
      <alignment vertical="center"/>
    </xf>
    <xf numFmtId="183" fontId="26" fillId="0" borderId="0" xfId="142" applyNumberFormat="1" applyFont="1" applyAlignment="1">
      <alignment vertical="center"/>
    </xf>
    <xf numFmtId="0" fontId="26" fillId="0" borderId="15" xfId="142" applyFont="1" applyBorder="1" applyAlignment="1">
      <alignment vertical="center"/>
    </xf>
    <xf numFmtId="183" fontId="26" fillId="0" borderId="17" xfId="142" applyNumberFormat="1" applyFont="1" applyBorder="1" applyAlignment="1">
      <alignment vertical="center"/>
    </xf>
    <xf numFmtId="183" fontId="29" fillId="0" borderId="23" xfId="142" applyNumberFormat="1" applyFont="1" applyBorder="1" applyAlignment="1">
      <alignment vertical="center"/>
    </xf>
    <xf numFmtId="0" fontId="29" fillId="0" borderId="12" xfId="142" applyFont="1" applyBorder="1" applyAlignment="1">
      <alignment vertical="center"/>
    </xf>
    <xf numFmtId="0" fontId="29" fillId="0" borderId="13" xfId="142" applyFont="1" applyBorder="1" applyAlignment="1">
      <alignment vertical="center"/>
    </xf>
    <xf numFmtId="183" fontId="29" fillId="0" borderId="13" xfId="142" applyNumberFormat="1" applyFont="1" applyBorder="1" applyAlignment="1">
      <alignment vertical="center"/>
    </xf>
    <xf numFmtId="183" fontId="29" fillId="24" borderId="13" xfId="142" applyNumberFormat="1" applyFont="1" applyFill="1" applyBorder="1" applyAlignment="1">
      <alignment vertical="center"/>
    </xf>
    <xf numFmtId="183" fontId="29" fillId="0" borderId="13" xfId="142" applyNumberFormat="1" applyFont="1" applyBorder="1" applyAlignment="1">
      <alignment horizontal="right" vertical="center"/>
    </xf>
    <xf numFmtId="183" fontId="26" fillId="0" borderId="23" xfId="142" applyNumberFormat="1" applyFont="1" applyBorder="1" applyAlignment="1">
      <alignment horizontal="center" vertical="center"/>
    </xf>
    <xf numFmtId="0" fontId="26" fillId="0" borderId="23" xfId="142" applyFont="1" applyBorder="1" applyAlignment="1">
      <alignment horizontal="center" vertical="center"/>
    </xf>
    <xf numFmtId="183" fontId="29" fillId="0" borderId="20" xfId="142" applyNumberFormat="1" applyFont="1" applyBorder="1" applyAlignment="1">
      <alignment horizontal="right" vertical="center"/>
    </xf>
    <xf numFmtId="183" fontId="26" fillId="0" borderId="20" xfId="142" applyNumberFormat="1" applyFont="1" applyBorder="1" applyAlignment="1">
      <alignment vertical="center"/>
    </xf>
    <xf numFmtId="0" fontId="26" fillId="0" borderId="20" xfId="142" applyFont="1" applyBorder="1" applyAlignment="1">
      <alignment vertical="center"/>
    </xf>
    <xf numFmtId="0" fontId="26" fillId="0" borderId="0" xfId="142" applyFont="1" applyAlignment="1">
      <alignment horizontal="center" vertical="center"/>
    </xf>
    <xf numFmtId="0" fontId="30" fillId="0" borderId="0" xfId="142" applyFont="1" applyAlignment="1">
      <alignment horizontal="center" vertical="center"/>
    </xf>
    <xf numFmtId="49" fontId="29" fillId="0" borderId="0" xfId="143" applyNumberFormat="1" applyFont="1">
      <alignment vertical="center"/>
    </xf>
    <xf numFmtId="184" fontId="29" fillId="0" borderId="0" xfId="143" applyNumberFormat="1" applyFont="1">
      <alignment vertical="center"/>
    </xf>
    <xf numFmtId="49" fontId="29" fillId="0" borderId="0" xfId="143" applyNumberFormat="1" applyFont="1" applyAlignment="1">
      <alignment horizontal="right" vertical="center"/>
    </xf>
    <xf numFmtId="49" fontId="26" fillId="0" borderId="0" xfId="143" applyNumberFormat="1" applyFont="1">
      <alignment vertical="center"/>
    </xf>
    <xf numFmtId="185" fontId="31" fillId="0" borderId="10" xfId="143" applyNumberFormat="1" applyFont="1" applyBorder="1" applyAlignment="1">
      <alignment vertical="center" shrinkToFit="1"/>
    </xf>
    <xf numFmtId="185" fontId="31" fillId="0" borderId="22" xfId="143" applyNumberFormat="1" applyFont="1" applyBorder="1" applyAlignment="1">
      <alignment vertical="center" shrinkToFit="1"/>
    </xf>
    <xf numFmtId="186" fontId="31" fillId="0" borderId="10" xfId="143" applyNumberFormat="1" applyFont="1" applyBorder="1" applyAlignment="1">
      <alignment vertical="center" shrinkToFit="1"/>
    </xf>
    <xf numFmtId="186" fontId="31" fillId="0" borderId="22" xfId="143" applyNumberFormat="1" applyFont="1" applyBorder="1" applyAlignment="1">
      <alignment vertical="center" shrinkToFit="1"/>
    </xf>
    <xf numFmtId="49" fontId="29" fillId="0" borderId="10" xfId="143" applyNumberFormat="1" applyFont="1" applyBorder="1" applyAlignment="1">
      <alignment horizontal="center" vertical="center" shrinkToFit="1"/>
    </xf>
    <xf numFmtId="49" fontId="29" fillId="0" borderId="22" xfId="143" applyNumberFormat="1" applyFont="1" applyBorder="1" applyAlignment="1">
      <alignment horizontal="center" vertical="center" shrinkToFit="1"/>
    </xf>
    <xf numFmtId="187" fontId="31" fillId="0" borderId="14" xfId="143" applyNumberFormat="1" applyFont="1" applyBorder="1" applyAlignment="1">
      <alignment horizontal="center" vertical="center" shrinkToFit="1"/>
    </xf>
    <xf numFmtId="187" fontId="31" fillId="0" borderId="15" xfId="143" applyNumberFormat="1" applyFont="1" applyBorder="1" applyAlignment="1">
      <alignment horizontal="center" vertical="center" shrinkToFit="1"/>
    </xf>
    <xf numFmtId="188" fontId="31" fillId="0" borderId="14" xfId="143" applyNumberFormat="1" applyFont="1" applyBorder="1" applyAlignment="1">
      <alignment vertical="center" shrinkToFit="1"/>
    </xf>
    <xf numFmtId="188" fontId="31" fillId="0" borderId="15" xfId="143" applyNumberFormat="1" applyFont="1" applyBorder="1" applyAlignment="1">
      <alignment vertical="center" shrinkToFit="1"/>
    </xf>
    <xf numFmtId="189" fontId="31" fillId="0" borderId="14" xfId="143" applyNumberFormat="1" applyFont="1" applyBorder="1" applyAlignment="1">
      <alignment horizontal="center" vertical="center" shrinkToFit="1"/>
    </xf>
    <xf numFmtId="189" fontId="31" fillId="0" borderId="15" xfId="143" applyNumberFormat="1" applyFont="1" applyBorder="1" applyAlignment="1">
      <alignment horizontal="center" vertical="center" shrinkToFit="1"/>
    </xf>
    <xf numFmtId="186" fontId="31" fillId="0" borderId="14" xfId="143" applyNumberFormat="1" applyFont="1" applyBorder="1" applyAlignment="1">
      <alignment vertical="center" shrinkToFit="1"/>
    </xf>
    <xf numFmtId="186" fontId="31" fillId="0" borderId="15" xfId="143" applyNumberFormat="1" applyFont="1" applyBorder="1" applyAlignment="1">
      <alignment vertical="center" shrinkToFit="1"/>
    </xf>
    <xf numFmtId="0" fontId="4" fillId="0" borderId="14" xfId="143" applyBorder="1" applyAlignment="1">
      <alignment vertical="center" shrinkToFit="1"/>
    </xf>
    <xf numFmtId="49" fontId="29" fillId="0" borderId="15" xfId="143" applyNumberFormat="1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49" fontId="29" fillId="0" borderId="18" xfId="143" applyNumberFormat="1" applyFont="1" applyBorder="1" applyAlignment="1">
      <alignment vertical="center" shrinkToFit="1"/>
    </xf>
    <xf numFmtId="49" fontId="29" fillId="0" borderId="16" xfId="143" applyNumberFormat="1" applyFont="1" applyBorder="1" applyAlignment="1">
      <alignment vertical="center" shrinkToFit="1"/>
    </xf>
    <xf numFmtId="49" fontId="29" fillId="0" borderId="14" xfId="143" applyNumberFormat="1" applyFont="1" applyBorder="1" applyAlignment="1">
      <alignment vertical="center" shrinkToFit="1"/>
    </xf>
    <xf numFmtId="49" fontId="29" fillId="0" borderId="15" xfId="143" applyNumberFormat="1" applyFont="1" applyBorder="1" applyAlignment="1">
      <alignment vertical="center" shrinkToFit="1"/>
    </xf>
    <xf numFmtId="0" fontId="32" fillId="0" borderId="19" xfId="143" applyFont="1" applyBorder="1" applyAlignment="1">
      <alignment horizontal="center" vertical="center" shrinkToFit="1"/>
    </xf>
    <xf numFmtId="0" fontId="32" fillId="0" borderId="21" xfId="143" applyFont="1" applyBorder="1" applyAlignment="1">
      <alignment horizontal="center" vertical="center" shrinkToFit="1"/>
    </xf>
    <xf numFmtId="49" fontId="29" fillId="0" borderId="19" xfId="143" applyNumberFormat="1" applyFont="1" applyBorder="1" applyAlignment="1">
      <alignment horizontal="left" vertical="center" wrapText="1" shrinkToFit="1"/>
    </xf>
    <xf numFmtId="49" fontId="29" fillId="0" borderId="21" xfId="143" applyNumberFormat="1" applyFont="1" applyBorder="1" applyAlignment="1">
      <alignment horizontal="left" vertical="center" wrapText="1" shrinkToFit="1"/>
    </xf>
    <xf numFmtId="0" fontId="32" fillId="0" borderId="16" xfId="143" applyFont="1" applyBorder="1" applyAlignment="1">
      <alignment horizontal="center" vertical="center" shrinkToFit="1"/>
    </xf>
    <xf numFmtId="49" fontId="29" fillId="0" borderId="18" xfId="143" applyNumberFormat="1" applyFont="1" applyBorder="1" applyAlignment="1">
      <alignment horizontal="center" vertical="center" shrinkToFit="1"/>
    </xf>
    <xf numFmtId="49" fontId="29" fillId="0" borderId="16" xfId="143" applyNumberFormat="1" applyFont="1" applyBorder="1" applyAlignment="1">
      <alignment horizontal="left" vertical="center" wrapText="1" shrinkToFit="1"/>
    </xf>
    <xf numFmtId="49" fontId="29" fillId="0" borderId="18" xfId="143" applyNumberFormat="1" applyFont="1" applyBorder="1" applyAlignment="1">
      <alignment horizontal="left" vertical="center" wrapText="1" shrinkToFit="1"/>
    </xf>
    <xf numFmtId="49" fontId="33" fillId="0" borderId="0" xfId="143" applyNumberFormat="1" applyFont="1" applyAlignment="1">
      <alignment horizontal="right" vertical="center"/>
    </xf>
    <xf numFmtId="49" fontId="34" fillId="0" borderId="0" xfId="143" applyNumberFormat="1" applyFont="1">
      <alignment vertical="center"/>
    </xf>
    <xf numFmtId="0" fontId="4" fillId="0" borderId="10" xfId="143" applyBorder="1" applyAlignment="1">
      <alignment horizontal="center" vertical="center" shrinkToFit="1"/>
    </xf>
    <xf numFmtId="187" fontId="31" fillId="0" borderId="14" xfId="143" applyNumberFormat="1" applyFont="1" applyBorder="1" applyAlignment="1">
      <alignment vertical="center" shrinkToFit="1"/>
    </xf>
    <xf numFmtId="187" fontId="31" fillId="0" borderId="15" xfId="143" applyNumberFormat="1" applyFont="1" applyBorder="1" applyAlignment="1">
      <alignment vertical="center" shrinkToFit="1"/>
    </xf>
    <xf numFmtId="0" fontId="0" fillId="0" borderId="16" xfId="0" applyBorder="1" applyAlignment="1">
      <alignment vertical="center"/>
    </xf>
    <xf numFmtId="49" fontId="26" fillId="0" borderId="18" xfId="143" applyNumberFormat="1" applyFont="1" applyBorder="1">
      <alignment vertical="center"/>
    </xf>
    <xf numFmtId="49" fontId="29" fillId="0" borderId="19" xfId="143" applyNumberFormat="1" applyFont="1" applyBorder="1" applyAlignment="1">
      <alignment horizontal="center" vertical="center" wrapText="1" shrinkToFit="1"/>
    </xf>
    <xf numFmtId="49" fontId="29" fillId="0" borderId="21" xfId="143" applyNumberFormat="1" applyFont="1" applyBorder="1" applyAlignment="1">
      <alignment horizontal="center" vertical="center" wrapText="1" shrinkToFit="1"/>
    </xf>
    <xf numFmtId="49" fontId="29" fillId="0" borderId="16" xfId="143" applyNumberFormat="1" applyFont="1" applyBorder="1" applyAlignment="1">
      <alignment horizontal="center" vertical="center" wrapText="1" shrinkToFit="1"/>
    </xf>
    <xf numFmtId="49" fontId="29" fillId="0" borderId="18" xfId="143" applyNumberFormat="1" applyFont="1" applyBorder="1" applyAlignment="1">
      <alignment horizontal="center" vertical="center" wrapText="1" shrinkToFit="1"/>
    </xf>
    <xf numFmtId="49" fontId="35" fillId="0" borderId="0" xfId="143" applyNumberFormat="1" applyFont="1" applyAlignment="1">
      <alignment horizontal="right" vertical="center"/>
    </xf>
    <xf numFmtId="49" fontId="36" fillId="0" borderId="0" xfId="143" applyNumberFormat="1" applyFont="1">
      <alignment vertical="center"/>
    </xf>
    <xf numFmtId="49" fontId="37" fillId="0" borderId="0" xfId="143" applyNumberFormat="1" applyFont="1">
      <alignment vertical="center"/>
    </xf>
    <xf numFmtId="49" fontId="31" fillId="0" borderId="0" xfId="143" applyNumberFormat="1" applyFont="1">
      <alignment vertical="center"/>
    </xf>
    <xf numFmtId="0" fontId="38" fillId="0" borderId="0" xfId="143" applyFont="1" applyAlignment="1">
      <alignment horizontal="center" vertical="center"/>
    </xf>
    <xf numFmtId="49" fontId="28" fillId="0" borderId="0" xfId="143" applyNumberFormat="1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143" applyFont="1" applyAlignment="1">
      <alignment horizontal="center" vertical="center"/>
    </xf>
    <xf numFmtId="49" fontId="30" fillId="0" borderId="0" xfId="143" applyNumberFormat="1" applyFont="1" applyAlignment="1">
      <alignment horizontal="center" vertical="center"/>
    </xf>
    <xf numFmtId="0" fontId="24" fillId="0" borderId="0" xfId="131">
      <alignment vertical="center"/>
    </xf>
    <xf numFmtId="0" fontId="26" fillId="0" borderId="0" xfId="131" applyFont="1">
      <alignment vertical="center"/>
    </xf>
    <xf numFmtId="0" fontId="28" fillId="0" borderId="0" xfId="131" applyFont="1" applyAlignment="1">
      <alignment horizontal="center" vertical="center"/>
    </xf>
    <xf numFmtId="0" fontId="30" fillId="0" borderId="0" xfId="131" applyFont="1" applyAlignment="1">
      <alignment horizontal="center" vertical="center"/>
    </xf>
    <xf numFmtId="0" fontId="30" fillId="0" borderId="0" xfId="131" applyFont="1">
      <alignment vertical="center"/>
    </xf>
    <xf numFmtId="0" fontId="30" fillId="0" borderId="0" xfId="131" applyFont="1" applyAlignment="1">
      <alignment horizontal="center" vertical="center"/>
    </xf>
  </cellXfs>
  <cellStyles count="144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タイトル 4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パーセント 2" xfId="82" xr:uid="{00000000-0005-0000-0000-000051000000}"/>
    <cellStyle name="メモ 2" xfId="83" xr:uid="{00000000-0005-0000-0000-000052000000}"/>
    <cellStyle name="メモ 3" xfId="84" xr:uid="{00000000-0005-0000-0000-000053000000}"/>
    <cellStyle name="メモ 4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警告文 4" xfId="97" xr:uid="{00000000-0005-0000-0000-000060000000}"/>
    <cellStyle name="桁区切り 2" xfId="98" xr:uid="{00000000-0005-0000-0000-000061000000}"/>
    <cellStyle name="桁区切り 3" xfId="99" xr:uid="{00000000-0005-0000-0000-000062000000}"/>
    <cellStyle name="桁区切り 4" xfId="100" xr:uid="{00000000-0005-0000-0000-000063000000}"/>
    <cellStyle name="桁区切り 5" xfId="101" xr:uid="{00000000-0005-0000-0000-000064000000}"/>
    <cellStyle name="見出し 1 2" xfId="102" xr:uid="{00000000-0005-0000-0000-000065000000}"/>
    <cellStyle name="見出し 1 3" xfId="103" xr:uid="{00000000-0005-0000-0000-000066000000}"/>
    <cellStyle name="見出し 1 4" xfId="104" xr:uid="{00000000-0005-0000-0000-000067000000}"/>
    <cellStyle name="見出し 2 2" xfId="105" xr:uid="{00000000-0005-0000-0000-000068000000}"/>
    <cellStyle name="見出し 2 3" xfId="106" xr:uid="{00000000-0005-0000-0000-000069000000}"/>
    <cellStyle name="見出し 2 4" xfId="107" xr:uid="{00000000-0005-0000-0000-00006A000000}"/>
    <cellStyle name="見出し 3 2" xfId="108" xr:uid="{00000000-0005-0000-0000-00006B000000}"/>
    <cellStyle name="見出し 3 3" xfId="109" xr:uid="{00000000-0005-0000-0000-00006C000000}"/>
    <cellStyle name="見出し 3 4" xfId="110" xr:uid="{00000000-0005-0000-0000-00006D000000}"/>
    <cellStyle name="見出し 4 2" xfId="111" xr:uid="{00000000-0005-0000-0000-00006E000000}"/>
    <cellStyle name="見出し 4 3" xfId="112" xr:uid="{00000000-0005-0000-0000-00006F000000}"/>
    <cellStyle name="見出し 4 4" xfId="113" xr:uid="{00000000-0005-0000-0000-000070000000}"/>
    <cellStyle name="集計 2" xfId="114" xr:uid="{00000000-0005-0000-0000-000071000000}"/>
    <cellStyle name="集計 3" xfId="115" xr:uid="{00000000-0005-0000-0000-000072000000}"/>
    <cellStyle name="集計 4" xfId="116" xr:uid="{00000000-0005-0000-0000-000073000000}"/>
    <cellStyle name="出力 2" xfId="117" xr:uid="{00000000-0005-0000-0000-000074000000}"/>
    <cellStyle name="出力 3" xfId="118" xr:uid="{00000000-0005-0000-0000-000075000000}"/>
    <cellStyle name="出力 4" xfId="119" xr:uid="{00000000-0005-0000-0000-000076000000}"/>
    <cellStyle name="説明文 2" xfId="120" xr:uid="{00000000-0005-0000-0000-000077000000}"/>
    <cellStyle name="説明文 3" xfId="121" xr:uid="{00000000-0005-0000-0000-000078000000}"/>
    <cellStyle name="説明文 4" xfId="122" xr:uid="{00000000-0005-0000-0000-000079000000}"/>
    <cellStyle name="通貨 2" xfId="123" xr:uid="{00000000-0005-0000-0000-00007A000000}"/>
    <cellStyle name="入力 2" xfId="124" xr:uid="{00000000-0005-0000-0000-00007B000000}"/>
    <cellStyle name="入力 3" xfId="125" xr:uid="{00000000-0005-0000-0000-00007C000000}"/>
    <cellStyle name="入力 4" xfId="126" xr:uid="{00000000-0005-0000-0000-00007D000000}"/>
    <cellStyle name="標準" xfId="0" builtinId="0"/>
    <cellStyle name="標準 10" xfId="127" xr:uid="{00000000-0005-0000-0000-00007F000000}"/>
    <cellStyle name="標準 2" xfId="128" xr:uid="{00000000-0005-0000-0000-000080000000}"/>
    <cellStyle name="標準 2 2" xfId="129" xr:uid="{00000000-0005-0000-0000-000081000000}"/>
    <cellStyle name="標準 2 3" xfId="130" xr:uid="{00000000-0005-0000-0000-000082000000}"/>
    <cellStyle name="標準 2 4" xfId="142" xr:uid="{30A77AD4-AC1B-42F1-A92A-4BBD841FF920}"/>
    <cellStyle name="標準 3" xfId="131" xr:uid="{00000000-0005-0000-0000-000083000000}"/>
    <cellStyle name="標準 4" xfId="132" xr:uid="{00000000-0005-0000-0000-000084000000}"/>
    <cellStyle name="標準 5" xfId="133" xr:uid="{00000000-0005-0000-0000-000085000000}"/>
    <cellStyle name="標準 6" xfId="134" xr:uid="{00000000-0005-0000-0000-000086000000}"/>
    <cellStyle name="標準 7" xfId="135" xr:uid="{00000000-0005-0000-0000-000087000000}"/>
    <cellStyle name="標準 8" xfId="136" xr:uid="{00000000-0005-0000-0000-000088000000}"/>
    <cellStyle name="標準 9" xfId="137" xr:uid="{00000000-0005-0000-0000-000089000000}"/>
    <cellStyle name="標準_H19決算◎" xfId="143" xr:uid="{D33409B8-3D43-40D7-8B7B-67AE13B4BBAA}"/>
    <cellStyle name="標準_決算報告書H18" xfId="138" xr:uid="{00000000-0005-0000-0000-00008B000000}"/>
    <cellStyle name="良い 2" xfId="139" xr:uid="{00000000-0005-0000-0000-00008C000000}"/>
    <cellStyle name="良い 3" xfId="140" xr:uid="{00000000-0005-0000-0000-00008D000000}"/>
    <cellStyle name="良い 4" xfId="141" xr:uid="{00000000-0005-0000-0000-00008E000000}"/>
  </cellStyles>
  <dxfs count="0"/>
  <tableStyles count="0" defaultTableStyle="TableStyleMedium9" defaultPivotStyle="PivotStyleLight16"/>
  <colors>
    <mruColors>
      <color rgb="FF99FFCC"/>
      <color rgb="FF66FFCC"/>
      <color rgb="FF66FF99"/>
      <color rgb="FF99FF99"/>
      <color rgb="FF92D05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zoomScaleNormal="100" workbookViewId="0">
      <selection activeCell="B12" sqref="B12"/>
    </sheetView>
  </sheetViews>
  <sheetFormatPr defaultColWidth="11" defaultRowHeight="17.25" x14ac:dyDescent="0.2"/>
  <cols>
    <col min="1" max="1" width="12.25" style="1" customWidth="1"/>
    <col min="2" max="2" width="12.875" style="1" customWidth="1"/>
    <col min="3" max="3" width="14.25" style="1" customWidth="1"/>
    <col min="4" max="4" width="14" style="1" customWidth="1"/>
    <col min="5" max="5" width="11" style="1" customWidth="1"/>
    <col min="6" max="6" width="12.375" style="1" customWidth="1"/>
    <col min="7" max="16384" width="11" style="1"/>
  </cols>
  <sheetData>
    <row r="1" spans="1:5" ht="28.9" customHeight="1" x14ac:dyDescent="0.2">
      <c r="A1" s="5"/>
    </row>
    <row r="11" spans="1:5" ht="28.5" x14ac:dyDescent="0.3">
      <c r="B11" s="7" t="s">
        <v>4</v>
      </c>
      <c r="C11" s="7"/>
      <c r="D11" s="7"/>
      <c r="E11" s="7"/>
    </row>
    <row r="14" spans="1:5" ht="30" customHeight="1" x14ac:dyDescent="0.2">
      <c r="B14" s="3"/>
      <c r="C14" s="8" t="s">
        <v>2</v>
      </c>
      <c r="D14" s="9"/>
      <c r="E14"/>
    </row>
    <row r="15" spans="1:5" ht="30" customHeight="1" x14ac:dyDescent="0.2">
      <c r="B15" s="2"/>
      <c r="C15" s="10" t="s">
        <v>3</v>
      </c>
      <c r="D15" s="9"/>
      <c r="E15"/>
    </row>
    <row r="32" spans="1:6" ht="30.75" customHeight="1" x14ac:dyDescent="0.2">
      <c r="A32" s="6" t="s">
        <v>0</v>
      </c>
      <c r="B32" s="6"/>
      <c r="C32" s="6"/>
      <c r="D32" s="6"/>
      <c r="E32" s="6"/>
      <c r="F32" s="6"/>
    </row>
    <row r="33" spans="1:6" ht="24.75" customHeight="1" x14ac:dyDescent="0.2">
      <c r="A33" s="6" t="s">
        <v>1</v>
      </c>
      <c r="B33" s="6"/>
      <c r="C33" s="6"/>
      <c r="D33" s="6"/>
      <c r="E33" s="6"/>
      <c r="F33" s="6"/>
    </row>
    <row r="34" spans="1:6" ht="24.75" customHeight="1" x14ac:dyDescent="0.2">
      <c r="A34" s="4"/>
      <c r="B34" s="4"/>
      <c r="C34" s="4"/>
      <c r="D34" s="4"/>
      <c r="E34" s="4"/>
      <c r="F34" s="4"/>
    </row>
    <row r="35" spans="1:6" ht="24.75" customHeight="1" x14ac:dyDescent="0.2">
      <c r="A35" s="4"/>
      <c r="B35" s="4"/>
      <c r="C35" s="4"/>
      <c r="D35" s="4"/>
      <c r="E35" s="4"/>
      <c r="F35" s="4"/>
    </row>
    <row r="36" spans="1:6" ht="24.75" customHeight="1" x14ac:dyDescent="0.2">
      <c r="A36" s="4"/>
      <c r="B36" s="4"/>
      <c r="C36" s="4"/>
      <c r="D36" s="4"/>
      <c r="E36" s="4"/>
      <c r="F36" s="4"/>
    </row>
    <row r="37" spans="1:6" ht="24.75" customHeight="1" x14ac:dyDescent="0.2">
      <c r="A37" s="4"/>
      <c r="B37" s="4"/>
      <c r="C37" s="4"/>
      <c r="D37" s="4"/>
      <c r="E37" s="4"/>
      <c r="F37" s="4"/>
    </row>
  </sheetData>
  <mergeCells count="5">
    <mergeCell ref="A33:F33"/>
    <mergeCell ref="B11:E11"/>
    <mergeCell ref="C14:D14"/>
    <mergeCell ref="C15:D15"/>
    <mergeCell ref="A32:F3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7A58A-80E1-4C16-817B-67DCBD349048}">
  <sheetPr>
    <pageSetUpPr fitToPage="1"/>
  </sheetPr>
  <dimension ref="A1:O64"/>
  <sheetViews>
    <sheetView zoomScale="115" zoomScaleNormal="115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M8" sqref="M8"/>
    </sheetView>
  </sheetViews>
  <sheetFormatPr defaultColWidth="9" defaultRowHeight="13.5" x14ac:dyDescent="0.15"/>
  <cols>
    <col min="1" max="1" width="37.375" style="11" customWidth="1"/>
    <col min="2" max="2" width="1.75" style="12" customWidth="1"/>
    <col min="3" max="3" width="16.125" style="12" customWidth="1"/>
    <col min="4" max="5" width="1.75" style="12" customWidth="1"/>
    <col min="6" max="6" width="16.125" style="12" customWidth="1"/>
    <col min="7" max="8" width="1.75" style="12" customWidth="1"/>
    <col min="9" max="9" width="16.125" style="12" customWidth="1"/>
    <col min="10" max="10" width="1.75" style="12" customWidth="1"/>
    <col min="11" max="11" width="9" style="11"/>
    <col min="12" max="12" width="11.5" style="11" bestFit="1" customWidth="1"/>
    <col min="13" max="13" width="12.625" style="11" bestFit="1" customWidth="1"/>
    <col min="14" max="16384" width="9" style="11"/>
  </cols>
  <sheetData>
    <row r="1" spans="1:13" ht="21.75" customHeight="1" x14ac:dyDescent="0.15">
      <c r="A1" s="41" t="s">
        <v>71</v>
      </c>
      <c r="B1" s="40"/>
      <c r="C1" s="40"/>
      <c r="D1" s="40"/>
      <c r="E1" s="40"/>
      <c r="F1" s="40"/>
      <c r="G1" s="40"/>
      <c r="H1" s="40"/>
      <c r="I1" s="40"/>
      <c r="J1" s="40"/>
    </row>
    <row r="2" spans="1:13" ht="15" customHeight="1" x14ac:dyDescent="0.15"/>
    <row r="3" spans="1:13" ht="15" customHeight="1" x14ac:dyDescent="0.15">
      <c r="A3" s="39" t="s">
        <v>70</v>
      </c>
      <c r="B3" s="38"/>
      <c r="C3" s="38"/>
      <c r="D3" s="38"/>
      <c r="E3" s="38"/>
      <c r="F3" s="38"/>
      <c r="G3" s="38"/>
      <c r="H3" s="38"/>
      <c r="I3" s="38"/>
      <c r="J3" s="38"/>
    </row>
    <row r="4" spans="1:13" ht="15" customHeight="1" x14ac:dyDescent="0.15">
      <c r="I4" s="33" t="s">
        <v>69</v>
      </c>
    </row>
    <row r="5" spans="1:13" ht="21" customHeight="1" x14ac:dyDescent="0.15">
      <c r="A5" s="37" t="s">
        <v>68</v>
      </c>
      <c r="B5" s="36"/>
      <c r="C5" s="36" t="s">
        <v>67</v>
      </c>
      <c r="D5" s="35"/>
      <c r="E5" s="36"/>
      <c r="F5" s="36" t="s">
        <v>66</v>
      </c>
      <c r="G5" s="35"/>
      <c r="H5" s="36"/>
      <c r="I5" s="36" t="s">
        <v>65</v>
      </c>
      <c r="J5" s="35"/>
    </row>
    <row r="6" spans="1:13" ht="15" customHeight="1" x14ac:dyDescent="0.15">
      <c r="A6" s="17" t="s">
        <v>64</v>
      </c>
      <c r="B6" s="33" t="s">
        <v>6</v>
      </c>
      <c r="C6" s="33"/>
      <c r="D6" s="32" t="s">
        <v>6</v>
      </c>
      <c r="E6" s="34" t="s">
        <v>6</v>
      </c>
      <c r="F6" s="33"/>
      <c r="G6" s="32" t="s">
        <v>6</v>
      </c>
      <c r="H6" s="34" t="s">
        <v>6</v>
      </c>
      <c r="I6" s="33"/>
      <c r="J6" s="32" t="s">
        <v>6</v>
      </c>
    </row>
    <row r="7" spans="1:13" ht="15" customHeight="1" x14ac:dyDescent="0.15">
      <c r="A7" s="17" t="s">
        <v>63</v>
      </c>
      <c r="D7" s="19"/>
      <c r="G7" s="19"/>
      <c r="J7" s="19"/>
    </row>
    <row r="8" spans="1:13" ht="15" customHeight="1" x14ac:dyDescent="0.15">
      <c r="A8" s="17" t="s">
        <v>62</v>
      </c>
      <c r="C8" s="12">
        <v>96446801</v>
      </c>
      <c r="D8" s="19"/>
      <c r="F8" s="12">
        <v>84763548</v>
      </c>
      <c r="G8" s="19"/>
      <c r="I8" s="20">
        <f>+C8-F8</f>
        <v>11683253</v>
      </c>
      <c r="J8" s="19"/>
      <c r="M8" s="12"/>
    </row>
    <row r="9" spans="1:13" ht="15" hidden="1" customHeight="1" x14ac:dyDescent="0.15">
      <c r="A9" s="17" t="s">
        <v>61</v>
      </c>
      <c r="C9" s="12">
        <v>0</v>
      </c>
      <c r="D9" s="19"/>
      <c r="F9" s="12">
        <v>0</v>
      </c>
      <c r="G9" s="19"/>
      <c r="I9" s="20">
        <f>+C9-F9</f>
        <v>0</v>
      </c>
      <c r="J9" s="19"/>
    </row>
    <row r="10" spans="1:13" ht="15" hidden="1" customHeight="1" x14ac:dyDescent="0.15">
      <c r="A10" s="17" t="s">
        <v>60</v>
      </c>
      <c r="C10" s="12">
        <v>0</v>
      </c>
      <c r="D10" s="19"/>
      <c r="F10" s="12">
        <v>0</v>
      </c>
      <c r="G10" s="19"/>
      <c r="I10" s="20">
        <f>+C10-F10</f>
        <v>0</v>
      </c>
      <c r="J10" s="19"/>
    </row>
    <row r="11" spans="1:13" ht="15" hidden="1" customHeight="1" x14ac:dyDescent="0.15">
      <c r="A11" s="17" t="s">
        <v>59</v>
      </c>
      <c r="C11" s="12">
        <v>0</v>
      </c>
      <c r="D11" s="19"/>
      <c r="F11" s="12">
        <v>0</v>
      </c>
      <c r="G11" s="19"/>
      <c r="I11" s="20">
        <f>+C11-F11</f>
        <v>0</v>
      </c>
      <c r="J11" s="19"/>
    </row>
    <row r="12" spans="1:13" ht="15" hidden="1" customHeight="1" x14ac:dyDescent="0.15">
      <c r="A12" s="17" t="s">
        <v>58</v>
      </c>
      <c r="C12" s="12">
        <v>0</v>
      </c>
      <c r="D12" s="19"/>
      <c r="F12" s="12">
        <v>0</v>
      </c>
      <c r="G12" s="19"/>
      <c r="I12" s="20">
        <f>+C12-F12</f>
        <v>0</v>
      </c>
      <c r="J12" s="19"/>
    </row>
    <row r="13" spans="1:13" ht="15" hidden="1" customHeight="1" x14ac:dyDescent="0.15">
      <c r="A13" s="17" t="s">
        <v>57</v>
      </c>
      <c r="C13" s="12">
        <v>0</v>
      </c>
      <c r="D13" s="19"/>
      <c r="F13" s="12">
        <v>0</v>
      </c>
      <c r="G13" s="19"/>
      <c r="I13" s="20">
        <f>+C13-F13</f>
        <v>0</v>
      </c>
      <c r="J13" s="19"/>
    </row>
    <row r="14" spans="1:13" ht="15" customHeight="1" x14ac:dyDescent="0.15">
      <c r="A14" s="17" t="s">
        <v>56</v>
      </c>
      <c r="C14" s="12">
        <v>970954</v>
      </c>
      <c r="D14" s="19"/>
      <c r="F14" s="12">
        <v>600000</v>
      </c>
      <c r="G14" s="19"/>
      <c r="I14" s="20">
        <f>+C14-F14</f>
        <v>370954</v>
      </c>
      <c r="J14" s="19"/>
      <c r="L14" s="12"/>
    </row>
    <row r="15" spans="1:13" ht="15" customHeight="1" x14ac:dyDescent="0.15">
      <c r="A15" s="17" t="s">
        <v>55</v>
      </c>
      <c r="C15" s="12">
        <v>55100</v>
      </c>
      <c r="D15" s="19"/>
      <c r="F15" s="12">
        <v>55400</v>
      </c>
      <c r="G15" s="19"/>
      <c r="I15" s="20">
        <f>+C15-F15</f>
        <v>-300</v>
      </c>
      <c r="J15" s="19"/>
    </row>
    <row r="16" spans="1:13" ht="14.25" customHeight="1" x14ac:dyDescent="0.15">
      <c r="A16" s="17" t="s">
        <v>54</v>
      </c>
      <c r="C16" s="12">
        <v>82612</v>
      </c>
      <c r="D16" s="19"/>
      <c r="F16" s="12">
        <v>322466</v>
      </c>
      <c r="G16" s="19"/>
      <c r="I16" s="20">
        <f>+C16-F16</f>
        <v>-239854</v>
      </c>
      <c r="J16" s="19"/>
    </row>
    <row r="17" spans="1:13" ht="15" hidden="1" customHeight="1" x14ac:dyDescent="0.15">
      <c r="A17" s="17" t="s">
        <v>53</v>
      </c>
      <c r="C17" s="12">
        <v>0</v>
      </c>
      <c r="D17" s="19"/>
      <c r="F17" s="12">
        <v>0</v>
      </c>
      <c r="G17" s="19"/>
      <c r="I17" s="20">
        <f>+C17-F17</f>
        <v>0</v>
      </c>
      <c r="J17" s="19"/>
    </row>
    <row r="18" spans="1:13" ht="15" customHeight="1" x14ac:dyDescent="0.15">
      <c r="A18" s="17" t="s">
        <v>52</v>
      </c>
      <c r="B18" s="15" t="s">
        <v>6</v>
      </c>
      <c r="C18" s="15">
        <f>SUM(C8:C17)</f>
        <v>97555467</v>
      </c>
      <c r="D18" s="13" t="s">
        <v>6</v>
      </c>
      <c r="E18" s="15" t="s">
        <v>6</v>
      </c>
      <c r="F18" s="15">
        <v>85741414</v>
      </c>
      <c r="G18" s="13" t="s">
        <v>6</v>
      </c>
      <c r="H18" s="15" t="s">
        <v>6</v>
      </c>
      <c r="I18" s="14">
        <f>+C18-F18</f>
        <v>11814053</v>
      </c>
      <c r="J18" s="13" t="s">
        <v>6</v>
      </c>
      <c r="L18" s="20"/>
      <c r="M18" s="20"/>
    </row>
    <row r="19" spans="1:13" ht="15" customHeight="1" x14ac:dyDescent="0.15">
      <c r="A19" s="17"/>
      <c r="B19" s="11"/>
      <c r="C19" s="11"/>
      <c r="D19" s="19"/>
      <c r="F19" s="11"/>
      <c r="G19" s="19"/>
      <c r="I19" s="20"/>
      <c r="J19" s="19"/>
    </row>
    <row r="20" spans="1:13" ht="15" customHeight="1" x14ac:dyDescent="0.15">
      <c r="A20" s="17" t="s">
        <v>51</v>
      </c>
      <c r="D20" s="19"/>
      <c r="G20" s="19"/>
      <c r="J20" s="19"/>
    </row>
    <row r="21" spans="1:13" ht="15" customHeight="1" x14ac:dyDescent="0.15">
      <c r="A21" s="17" t="s">
        <v>50</v>
      </c>
      <c r="D21" s="19"/>
      <c r="G21" s="19"/>
      <c r="J21" s="19"/>
    </row>
    <row r="22" spans="1:13" ht="15" customHeight="1" x14ac:dyDescent="0.15">
      <c r="A22" s="17" t="s">
        <v>49</v>
      </c>
      <c r="C22" s="12">
        <v>21308889</v>
      </c>
      <c r="D22" s="19"/>
      <c r="F22" s="12">
        <v>21308889</v>
      </c>
      <c r="G22" s="19"/>
      <c r="I22" s="20">
        <f>+C22-F22</f>
        <v>0</v>
      </c>
      <c r="J22" s="19"/>
    </row>
    <row r="23" spans="1:13" ht="15" customHeight="1" x14ac:dyDescent="0.15">
      <c r="A23" s="17" t="s">
        <v>48</v>
      </c>
      <c r="B23" s="15" t="s">
        <v>6</v>
      </c>
      <c r="C23" s="15">
        <f>SUM(C22:C22)</f>
        <v>21308889</v>
      </c>
      <c r="D23" s="13" t="s">
        <v>6</v>
      </c>
      <c r="E23" s="15" t="s">
        <v>6</v>
      </c>
      <c r="F23" s="15">
        <v>21308889</v>
      </c>
      <c r="G23" s="13" t="s">
        <v>6</v>
      </c>
      <c r="H23" s="15" t="s">
        <v>6</v>
      </c>
      <c r="I23" s="14">
        <f>+C23-F23</f>
        <v>0</v>
      </c>
      <c r="J23" s="13" t="s">
        <v>6</v>
      </c>
    </row>
    <row r="24" spans="1:13" ht="14.25" customHeight="1" x14ac:dyDescent="0.15">
      <c r="A24" s="17" t="s">
        <v>47</v>
      </c>
      <c r="D24" s="19"/>
      <c r="G24" s="19"/>
      <c r="I24" s="20"/>
      <c r="J24" s="19"/>
    </row>
    <row r="25" spans="1:13" ht="15" hidden="1" customHeight="1" x14ac:dyDescent="0.15">
      <c r="A25" s="17" t="s">
        <v>46</v>
      </c>
      <c r="C25" s="12">
        <v>0</v>
      </c>
      <c r="D25" s="19"/>
      <c r="F25" s="12">
        <v>0</v>
      </c>
      <c r="G25" s="19"/>
      <c r="I25" s="20">
        <f>+C25-F25</f>
        <v>0</v>
      </c>
      <c r="J25" s="19"/>
    </row>
    <row r="26" spans="1:13" ht="15" customHeight="1" x14ac:dyDescent="0.15">
      <c r="A26" s="17" t="s">
        <v>45</v>
      </c>
      <c r="B26" s="31"/>
      <c r="C26" s="15">
        <f>SUM(C25)</f>
        <v>0</v>
      </c>
      <c r="D26" s="13"/>
      <c r="E26" s="15"/>
      <c r="F26" s="15">
        <v>0</v>
      </c>
      <c r="G26" s="13"/>
      <c r="H26" s="15"/>
      <c r="I26" s="14">
        <f>+C26-F26</f>
        <v>0</v>
      </c>
      <c r="J26" s="13"/>
    </row>
    <row r="27" spans="1:13" ht="15" customHeight="1" x14ac:dyDescent="0.15">
      <c r="A27" s="17" t="s">
        <v>44</v>
      </c>
      <c r="D27" s="19"/>
      <c r="G27" s="19"/>
      <c r="J27" s="19"/>
    </row>
    <row r="28" spans="1:13" ht="15" hidden="1" customHeight="1" x14ac:dyDescent="0.15">
      <c r="A28" s="17" t="s">
        <v>43</v>
      </c>
      <c r="D28" s="19"/>
      <c r="G28" s="19"/>
      <c r="I28" s="20">
        <f>+C28-F28</f>
        <v>0</v>
      </c>
      <c r="J28" s="19"/>
    </row>
    <row r="29" spans="1:13" ht="15" hidden="1" customHeight="1" x14ac:dyDescent="0.15">
      <c r="A29" s="17" t="s">
        <v>42</v>
      </c>
      <c r="D29" s="19"/>
      <c r="G29" s="19"/>
      <c r="I29" s="20">
        <f>+C29-F29</f>
        <v>0</v>
      </c>
      <c r="J29" s="19"/>
    </row>
    <row r="30" spans="1:13" ht="15" hidden="1" customHeight="1" x14ac:dyDescent="0.15">
      <c r="A30" s="17" t="s">
        <v>41</v>
      </c>
      <c r="D30" s="19"/>
      <c r="G30" s="19"/>
      <c r="I30" s="20">
        <f>+C30-F30</f>
        <v>0</v>
      </c>
      <c r="J30" s="19"/>
    </row>
    <row r="31" spans="1:13" ht="15" customHeight="1" x14ac:dyDescent="0.15">
      <c r="A31" s="17" t="s">
        <v>40</v>
      </c>
      <c r="C31" s="12">
        <v>149968</v>
      </c>
      <c r="D31" s="19"/>
      <c r="F31" s="12">
        <v>149968</v>
      </c>
      <c r="G31" s="19"/>
      <c r="I31" s="20">
        <f>+C31-F31</f>
        <v>0</v>
      </c>
      <c r="J31" s="19"/>
    </row>
    <row r="32" spans="1:13" ht="15" customHeight="1" x14ac:dyDescent="0.15">
      <c r="A32" s="17" t="s">
        <v>39</v>
      </c>
      <c r="C32" s="12">
        <v>300000</v>
      </c>
      <c r="D32" s="19"/>
      <c r="F32" s="12">
        <v>300000</v>
      </c>
      <c r="G32" s="19"/>
      <c r="I32" s="20">
        <f>+C32-F32</f>
        <v>0</v>
      </c>
      <c r="J32" s="19"/>
    </row>
    <row r="33" spans="1:13" ht="15" hidden="1" customHeight="1" x14ac:dyDescent="0.15">
      <c r="A33" s="17" t="s">
        <v>38</v>
      </c>
      <c r="D33" s="19"/>
      <c r="G33" s="19"/>
      <c r="I33" s="20">
        <f>+C33-F33</f>
        <v>0</v>
      </c>
      <c r="J33" s="19"/>
    </row>
    <row r="34" spans="1:13" ht="15" customHeight="1" x14ac:dyDescent="0.15">
      <c r="A34" s="17" t="s">
        <v>37</v>
      </c>
      <c r="B34" s="15" t="s">
        <v>6</v>
      </c>
      <c r="C34" s="15">
        <f>SUM(C28:C33)</f>
        <v>449968</v>
      </c>
      <c r="D34" s="13" t="s">
        <v>6</v>
      </c>
      <c r="E34" s="15" t="s">
        <v>6</v>
      </c>
      <c r="F34" s="15">
        <v>449968</v>
      </c>
      <c r="G34" s="13" t="s">
        <v>6</v>
      </c>
      <c r="H34" s="15" t="s">
        <v>6</v>
      </c>
      <c r="I34" s="14">
        <f>+C34-F34</f>
        <v>0</v>
      </c>
      <c r="J34" s="13" t="s">
        <v>6</v>
      </c>
    </row>
    <row r="35" spans="1:13" ht="15" customHeight="1" x14ac:dyDescent="0.15">
      <c r="A35" s="17" t="s">
        <v>36</v>
      </c>
      <c r="B35" s="15" t="s">
        <v>6</v>
      </c>
      <c r="C35" s="15">
        <f>+C23+C26+C34</f>
        <v>21758857</v>
      </c>
      <c r="D35" s="13" t="s">
        <v>6</v>
      </c>
      <c r="E35" s="15" t="s">
        <v>6</v>
      </c>
      <c r="F35" s="15">
        <v>21758857</v>
      </c>
      <c r="G35" s="13" t="s">
        <v>6</v>
      </c>
      <c r="H35" s="15" t="s">
        <v>6</v>
      </c>
      <c r="I35" s="14">
        <f>+C35-F35</f>
        <v>0</v>
      </c>
      <c r="J35" s="13" t="s">
        <v>6</v>
      </c>
    </row>
    <row r="36" spans="1:13" ht="15" customHeight="1" x14ac:dyDescent="0.15">
      <c r="A36" s="17" t="s">
        <v>35</v>
      </c>
      <c r="B36" s="15" t="s">
        <v>6</v>
      </c>
      <c r="C36" s="15">
        <f>+C18+C35</f>
        <v>119314324</v>
      </c>
      <c r="D36" s="13" t="s">
        <v>6</v>
      </c>
      <c r="E36" s="15" t="s">
        <v>6</v>
      </c>
      <c r="F36" s="15">
        <v>107500271</v>
      </c>
      <c r="G36" s="13" t="s">
        <v>6</v>
      </c>
      <c r="H36" s="15" t="s">
        <v>6</v>
      </c>
      <c r="I36" s="14">
        <f>+C36-F36</f>
        <v>11814053</v>
      </c>
      <c r="J36" s="13" t="s">
        <v>6</v>
      </c>
      <c r="M36" s="20"/>
    </row>
    <row r="37" spans="1:13" ht="15" customHeight="1" x14ac:dyDescent="0.15">
      <c r="A37" s="17" t="s">
        <v>34</v>
      </c>
      <c r="B37" s="12" t="s">
        <v>6</v>
      </c>
      <c r="D37" s="19" t="s">
        <v>6</v>
      </c>
      <c r="E37" s="12" t="s">
        <v>6</v>
      </c>
      <c r="G37" s="19" t="s">
        <v>6</v>
      </c>
      <c r="H37" s="12" t="s">
        <v>6</v>
      </c>
      <c r="J37" s="19" t="s">
        <v>6</v>
      </c>
    </row>
    <row r="38" spans="1:13" ht="15" customHeight="1" x14ac:dyDescent="0.15">
      <c r="A38" s="17" t="s">
        <v>33</v>
      </c>
      <c r="D38" s="19"/>
      <c r="G38" s="19"/>
      <c r="J38" s="19"/>
    </row>
    <row r="39" spans="1:13" ht="15" hidden="1" customHeight="1" x14ac:dyDescent="0.15">
      <c r="A39" s="17" t="s">
        <v>32</v>
      </c>
      <c r="D39" s="19"/>
      <c r="G39" s="19"/>
      <c r="I39" s="12">
        <f>+C39-F39</f>
        <v>0</v>
      </c>
      <c r="J39" s="19"/>
      <c r="L39" s="11">
        <v>390115</v>
      </c>
    </row>
    <row r="40" spans="1:13" ht="12.75" customHeight="1" x14ac:dyDescent="0.15">
      <c r="A40" s="17" t="s">
        <v>31</v>
      </c>
      <c r="C40" s="12">
        <v>370954</v>
      </c>
      <c r="D40" s="19"/>
      <c r="F40" s="12">
        <v>0</v>
      </c>
      <c r="G40" s="19"/>
      <c r="I40" s="20">
        <f>+C40-F40</f>
        <v>370954</v>
      </c>
      <c r="J40" s="19"/>
    </row>
    <row r="41" spans="1:13" ht="15" customHeight="1" x14ac:dyDescent="0.15">
      <c r="A41" s="17" t="s">
        <v>30</v>
      </c>
      <c r="C41" s="12">
        <v>511000</v>
      </c>
      <c r="D41" s="19"/>
      <c r="F41" s="12">
        <v>141200</v>
      </c>
      <c r="G41" s="19"/>
      <c r="I41" s="20">
        <f>+C41-F41</f>
        <v>369800</v>
      </c>
      <c r="J41" s="19"/>
    </row>
    <row r="42" spans="1:13" ht="15" customHeight="1" x14ac:dyDescent="0.15">
      <c r="A42" s="17" t="s">
        <v>29</v>
      </c>
      <c r="C42" s="12">
        <v>15534000</v>
      </c>
      <c r="D42" s="19"/>
      <c r="F42" s="12">
        <v>17298000</v>
      </c>
      <c r="G42" s="19"/>
      <c r="I42" s="20">
        <f>+C42-F42</f>
        <v>-1764000</v>
      </c>
      <c r="J42" s="19"/>
    </row>
    <row r="43" spans="1:13" ht="18" customHeight="1" x14ac:dyDescent="0.15">
      <c r="A43" s="17" t="s">
        <v>28</v>
      </c>
      <c r="C43" s="12">
        <v>0</v>
      </c>
      <c r="D43" s="19"/>
      <c r="F43" s="12">
        <v>28190</v>
      </c>
      <c r="G43" s="19"/>
      <c r="I43" s="20">
        <f>+C43-F43</f>
        <v>-28190</v>
      </c>
      <c r="J43" s="19"/>
    </row>
    <row r="44" spans="1:13" ht="18" customHeight="1" x14ac:dyDescent="0.15">
      <c r="A44" s="17" t="s">
        <v>27</v>
      </c>
      <c r="C44" s="12">
        <v>24</v>
      </c>
      <c r="D44" s="19"/>
      <c r="F44" s="12">
        <v>0</v>
      </c>
      <c r="G44" s="19"/>
      <c r="I44" s="20">
        <f>+C44-F44</f>
        <v>24</v>
      </c>
      <c r="J44" s="19"/>
    </row>
    <row r="45" spans="1:13" ht="18" customHeight="1" x14ac:dyDescent="0.15">
      <c r="A45" s="17" t="s">
        <v>26</v>
      </c>
      <c r="B45" s="15" t="s">
        <v>6</v>
      </c>
      <c r="C45" s="15">
        <f>SUM(C39:C44)</f>
        <v>16415978</v>
      </c>
      <c r="D45" s="13" t="s">
        <v>6</v>
      </c>
      <c r="E45" s="15" t="s">
        <v>6</v>
      </c>
      <c r="F45" s="15">
        <v>17467390</v>
      </c>
      <c r="G45" s="13" t="s">
        <v>6</v>
      </c>
      <c r="H45" s="15" t="s">
        <v>6</v>
      </c>
      <c r="I45" s="14">
        <f>+C45-F45</f>
        <v>-1051412</v>
      </c>
      <c r="J45" s="13" t="s">
        <v>6</v>
      </c>
      <c r="M45" s="12"/>
    </row>
    <row r="46" spans="1:13" ht="15" customHeight="1" x14ac:dyDescent="0.15">
      <c r="A46" s="17" t="s">
        <v>25</v>
      </c>
      <c r="D46" s="19"/>
      <c r="G46" s="19"/>
      <c r="J46" s="19"/>
    </row>
    <row r="47" spans="1:13" ht="15" hidden="1" customHeight="1" x14ac:dyDescent="0.15">
      <c r="A47" s="17" t="s">
        <v>24</v>
      </c>
      <c r="D47" s="19"/>
      <c r="G47" s="19"/>
      <c r="I47" s="20"/>
      <c r="J47" s="19"/>
    </row>
    <row r="48" spans="1:13" ht="15" hidden="1" customHeight="1" x14ac:dyDescent="0.15">
      <c r="A48" s="17" t="s">
        <v>23</v>
      </c>
      <c r="D48" s="19"/>
      <c r="G48" s="19"/>
      <c r="I48" s="20"/>
      <c r="J48" s="19"/>
    </row>
    <row r="49" spans="1:15" ht="15" customHeight="1" x14ac:dyDescent="0.15">
      <c r="A49" s="17" t="s">
        <v>22</v>
      </c>
      <c r="B49" s="15" t="s">
        <v>6</v>
      </c>
      <c r="C49" s="15">
        <f>SUM(C47:C48)</f>
        <v>0</v>
      </c>
      <c r="D49" s="13" t="s">
        <v>6</v>
      </c>
      <c r="E49" s="15" t="s">
        <v>6</v>
      </c>
      <c r="F49" s="15">
        <v>0</v>
      </c>
      <c r="G49" s="13" t="s">
        <v>6</v>
      </c>
      <c r="H49" s="15" t="s">
        <v>6</v>
      </c>
      <c r="I49" s="14">
        <f>+C49-F49</f>
        <v>0</v>
      </c>
      <c r="J49" s="13" t="s">
        <v>6</v>
      </c>
    </row>
    <row r="50" spans="1:15" ht="15" customHeight="1" x14ac:dyDescent="0.15">
      <c r="A50" s="17" t="s">
        <v>21</v>
      </c>
      <c r="B50" s="15" t="s">
        <v>6</v>
      </c>
      <c r="C50" s="15">
        <f>SUM(C45,C49)</f>
        <v>16415978</v>
      </c>
      <c r="D50" s="13" t="s">
        <v>6</v>
      </c>
      <c r="E50" s="15" t="s">
        <v>6</v>
      </c>
      <c r="F50" s="15">
        <v>17467390</v>
      </c>
      <c r="G50" s="13" t="s">
        <v>6</v>
      </c>
      <c r="H50" s="15" t="s">
        <v>6</v>
      </c>
      <c r="I50" s="14">
        <f>+C50-F50</f>
        <v>-1051412</v>
      </c>
      <c r="J50" s="13" t="s">
        <v>6</v>
      </c>
    </row>
    <row r="51" spans="1:15" ht="15" customHeight="1" x14ac:dyDescent="0.15">
      <c r="A51" s="17" t="s">
        <v>20</v>
      </c>
      <c r="B51" s="12" t="s">
        <v>6</v>
      </c>
      <c r="D51" s="19" t="s">
        <v>6</v>
      </c>
      <c r="E51" s="12" t="s">
        <v>6</v>
      </c>
      <c r="G51" s="19" t="s">
        <v>6</v>
      </c>
      <c r="H51" s="12" t="s">
        <v>6</v>
      </c>
      <c r="J51" s="19" t="s">
        <v>6</v>
      </c>
    </row>
    <row r="52" spans="1:15" ht="14.25" customHeight="1" x14ac:dyDescent="0.15">
      <c r="A52" s="17" t="s">
        <v>19</v>
      </c>
      <c r="B52" s="21"/>
      <c r="D52" s="19"/>
      <c r="G52" s="19"/>
      <c r="J52" s="19"/>
    </row>
    <row r="53" spans="1:15" ht="15" hidden="1" customHeight="1" x14ac:dyDescent="0.15">
      <c r="A53" s="17" t="s">
        <v>18</v>
      </c>
      <c r="B53" s="21"/>
      <c r="C53" s="12">
        <v>0</v>
      </c>
      <c r="D53" s="19"/>
      <c r="F53" s="12">
        <v>0</v>
      </c>
      <c r="G53" s="19"/>
      <c r="I53" s="30">
        <f>+C53-F53</f>
        <v>0</v>
      </c>
      <c r="J53" s="19"/>
    </row>
    <row r="54" spans="1:15" ht="15" customHeight="1" x14ac:dyDescent="0.15">
      <c r="A54" s="17" t="s">
        <v>17</v>
      </c>
      <c r="B54" s="25" t="s">
        <v>6</v>
      </c>
      <c r="C54" s="24">
        <f>SUM(C53)</f>
        <v>0</v>
      </c>
      <c r="D54" s="22" t="s">
        <v>6</v>
      </c>
      <c r="E54" s="24" t="s">
        <v>6</v>
      </c>
      <c r="F54" s="24">
        <v>0</v>
      </c>
      <c r="G54" s="22" t="s">
        <v>6</v>
      </c>
      <c r="H54" s="24" t="s">
        <v>6</v>
      </c>
      <c r="I54" s="23">
        <f>SUM(I53)</f>
        <v>0</v>
      </c>
      <c r="J54" s="22" t="s">
        <v>6</v>
      </c>
    </row>
    <row r="55" spans="1:15" ht="15" customHeight="1" x14ac:dyDescent="0.15">
      <c r="A55" s="17" t="s">
        <v>14</v>
      </c>
      <c r="B55" s="21" t="s">
        <v>12</v>
      </c>
      <c r="C55" s="12">
        <v>0</v>
      </c>
      <c r="D55" s="19" t="s">
        <v>11</v>
      </c>
      <c r="E55" s="12" t="s">
        <v>10</v>
      </c>
      <c r="F55" s="12">
        <v>0</v>
      </c>
      <c r="G55" s="19" t="s">
        <v>9</v>
      </c>
      <c r="H55" s="12" t="s">
        <v>10</v>
      </c>
      <c r="I55" s="20">
        <v>0</v>
      </c>
      <c r="J55" s="19" t="s">
        <v>9</v>
      </c>
    </row>
    <row r="56" spans="1:15" ht="15" customHeight="1" x14ac:dyDescent="0.15">
      <c r="A56" s="17" t="s">
        <v>13</v>
      </c>
      <c r="B56" s="29" t="s">
        <v>12</v>
      </c>
      <c r="C56" s="28">
        <v>0</v>
      </c>
      <c r="D56" s="26" t="s">
        <v>11</v>
      </c>
      <c r="E56" s="28" t="s">
        <v>10</v>
      </c>
      <c r="F56" s="28">
        <v>0</v>
      </c>
      <c r="G56" s="26" t="s">
        <v>9</v>
      </c>
      <c r="H56" s="28" t="s">
        <v>10</v>
      </c>
      <c r="I56" s="27">
        <f>+C56-F56</f>
        <v>0</v>
      </c>
      <c r="J56" s="26" t="s">
        <v>9</v>
      </c>
    </row>
    <row r="57" spans="1:15" ht="15" customHeight="1" x14ac:dyDescent="0.15">
      <c r="A57" s="17" t="s">
        <v>16</v>
      </c>
      <c r="B57" s="21"/>
      <c r="D57" s="19"/>
      <c r="G57" s="19"/>
      <c r="J57" s="19"/>
    </row>
    <row r="58" spans="1:15" ht="15" customHeight="1" x14ac:dyDescent="0.15">
      <c r="A58" s="17" t="s">
        <v>15</v>
      </c>
      <c r="B58" s="25"/>
      <c r="C58" s="24">
        <f>+C36-C50</f>
        <v>102898346</v>
      </c>
      <c r="D58" s="22"/>
      <c r="E58" s="24"/>
      <c r="F58" s="24">
        <v>90032881</v>
      </c>
      <c r="G58" s="22"/>
      <c r="H58" s="24"/>
      <c r="I58" s="23">
        <f>+C58-F58</f>
        <v>12865465</v>
      </c>
      <c r="J58" s="22"/>
    </row>
    <row r="59" spans="1:15" ht="15" customHeight="1" x14ac:dyDescent="0.15">
      <c r="A59" s="17" t="s">
        <v>14</v>
      </c>
      <c r="B59" s="21" t="s">
        <v>12</v>
      </c>
      <c r="C59" s="12">
        <v>21308889</v>
      </c>
      <c r="D59" s="19" t="s">
        <v>11</v>
      </c>
      <c r="E59" s="12" t="s">
        <v>10</v>
      </c>
      <c r="F59" s="12">
        <v>21308889</v>
      </c>
      <c r="G59" s="19" t="s">
        <v>9</v>
      </c>
      <c r="H59" s="12" t="s">
        <v>10</v>
      </c>
      <c r="I59" s="20">
        <f>+C59-F59</f>
        <v>0</v>
      </c>
      <c r="J59" s="19" t="s">
        <v>9</v>
      </c>
      <c r="O59" s="12"/>
    </row>
    <row r="60" spans="1:15" ht="15" customHeight="1" x14ac:dyDescent="0.15">
      <c r="A60" s="17" t="s">
        <v>13</v>
      </c>
      <c r="B60" s="12" t="s">
        <v>12</v>
      </c>
      <c r="C60" s="12">
        <v>0</v>
      </c>
      <c r="D60" s="19" t="s">
        <v>11</v>
      </c>
      <c r="E60" s="12" t="s">
        <v>10</v>
      </c>
      <c r="F60" s="12">
        <v>0</v>
      </c>
      <c r="G60" s="19" t="s">
        <v>9</v>
      </c>
      <c r="H60" s="12" t="s">
        <v>10</v>
      </c>
      <c r="I60" s="20">
        <f>+C60-F60</f>
        <v>0</v>
      </c>
      <c r="J60" s="19" t="s">
        <v>9</v>
      </c>
      <c r="M60" s="18"/>
    </row>
    <row r="61" spans="1:15" ht="15" customHeight="1" x14ac:dyDescent="0.15">
      <c r="A61" s="17" t="s">
        <v>8</v>
      </c>
      <c r="B61" s="15" t="s">
        <v>6</v>
      </c>
      <c r="C61" s="15">
        <f>C58+C54</f>
        <v>102898346</v>
      </c>
      <c r="D61" s="13" t="s">
        <v>6</v>
      </c>
      <c r="E61" s="15" t="s">
        <v>6</v>
      </c>
      <c r="F61" s="15">
        <v>90032881</v>
      </c>
      <c r="G61" s="13" t="s">
        <v>6</v>
      </c>
      <c r="H61" s="15" t="s">
        <v>6</v>
      </c>
      <c r="I61" s="14">
        <f>+C61-F61</f>
        <v>12865465</v>
      </c>
      <c r="J61" s="13" t="s">
        <v>6</v>
      </c>
      <c r="M61" s="12"/>
    </row>
    <row r="62" spans="1:15" ht="15" customHeight="1" x14ac:dyDescent="0.15">
      <c r="A62" s="16" t="s">
        <v>7</v>
      </c>
      <c r="B62" s="15" t="s">
        <v>6</v>
      </c>
      <c r="C62" s="15">
        <f>C50+C61</f>
        <v>119314324</v>
      </c>
      <c r="D62" s="13" t="s">
        <v>6</v>
      </c>
      <c r="E62" s="15" t="s">
        <v>6</v>
      </c>
      <c r="F62" s="15">
        <v>107500271</v>
      </c>
      <c r="G62" s="13" t="s">
        <v>6</v>
      </c>
      <c r="H62" s="15" t="s">
        <v>6</v>
      </c>
      <c r="I62" s="14">
        <f>+C62-F62</f>
        <v>11814053</v>
      </c>
      <c r="J62" s="13" t="s">
        <v>6</v>
      </c>
    </row>
    <row r="63" spans="1:15" ht="12.75" customHeight="1" x14ac:dyDescent="0.15"/>
    <row r="64" spans="1:15" x14ac:dyDescent="0.15">
      <c r="C64" s="12" t="s">
        <v>5</v>
      </c>
    </row>
  </sheetData>
  <mergeCells count="2">
    <mergeCell ref="A1:J1"/>
    <mergeCell ref="A3:J3"/>
  </mergeCells>
  <phoneticPr fontId="2"/>
  <pageMargins left="0.43307086614173229" right="0.39370078740157483" top="1.1417322834645669" bottom="0.31496062992125984" header="0.27559055118110237" footer="0.19685039370078741"/>
  <pageSetup paperSize="9" orientation="portrait" r:id="rId1"/>
  <headerFooter alignWithMargins="0">
    <oddHeader xml:space="preserve">&amp;C&amp;"ＭＳ Ｐ明朝,標準"
&amp;R
&amp;"ＭＳ Ｐ明朝,標準"
</oddHeader>
    <oddFooter xml:space="preserve">&amp;C&amp;"ＭＳ Ｐ明朝,標準"&amp;10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2D7BC-FF1B-47DC-AA72-A24DD07013D9}">
  <dimension ref="A1:G339"/>
  <sheetViews>
    <sheetView view="pageBreakPreview" zoomScale="115" zoomScaleNormal="115" zoomScaleSheetLayoutView="115" workbookViewId="0">
      <selection activeCell="G13" sqref="G13"/>
    </sheetView>
  </sheetViews>
  <sheetFormatPr defaultColWidth="9" defaultRowHeight="13.5" outlineLevelRow="1" x14ac:dyDescent="0.15"/>
  <cols>
    <col min="1" max="1" width="41.75" style="44" customWidth="1"/>
    <col min="2" max="4" width="17.125" style="43" customWidth="1"/>
    <col min="5" max="5" width="10.875" style="42" bestFit="1" customWidth="1"/>
    <col min="6" max="6" width="13.75" style="42" bestFit="1" customWidth="1"/>
    <col min="7" max="7" width="9.625" style="42" bestFit="1" customWidth="1"/>
    <col min="8" max="8" width="12.25" style="42" bestFit="1" customWidth="1"/>
    <col min="9" max="9" width="11.75" style="42" bestFit="1" customWidth="1"/>
    <col min="10" max="16384" width="9" style="42"/>
  </cols>
  <sheetData>
    <row r="1" spans="1:4" ht="22.5" customHeight="1" x14ac:dyDescent="0.15">
      <c r="A1" s="58" t="s">
        <v>184</v>
      </c>
      <c r="B1" s="58"/>
      <c r="C1" s="58"/>
      <c r="D1" s="58"/>
    </row>
    <row r="2" spans="1:4" ht="18.75" customHeight="1" x14ac:dyDescent="0.15">
      <c r="A2" s="57" t="s">
        <v>183</v>
      </c>
      <c r="B2" s="57"/>
      <c r="C2" s="57"/>
      <c r="D2" s="57"/>
    </row>
    <row r="3" spans="1:4" ht="15.75" customHeight="1" x14ac:dyDescent="0.15">
      <c r="A3" s="56"/>
      <c r="B3" s="55"/>
      <c r="C3" s="55"/>
      <c r="D3" s="54" t="s">
        <v>182</v>
      </c>
    </row>
    <row r="4" spans="1:4" ht="13.5" customHeight="1" x14ac:dyDescent="0.15">
      <c r="A4" s="53" t="s">
        <v>68</v>
      </c>
      <c r="B4" s="52" t="s">
        <v>67</v>
      </c>
      <c r="C4" s="52" t="s">
        <v>181</v>
      </c>
      <c r="D4" s="52" t="s">
        <v>65</v>
      </c>
    </row>
    <row r="5" spans="1:4" ht="15" customHeight="1" x14ac:dyDescent="0.15">
      <c r="A5" s="48" t="s">
        <v>180</v>
      </c>
      <c r="B5" s="51"/>
      <c r="C5" s="51"/>
      <c r="D5" s="51"/>
    </row>
    <row r="6" spans="1:4" ht="15" customHeight="1" x14ac:dyDescent="0.15">
      <c r="A6" s="48" t="s">
        <v>179</v>
      </c>
      <c r="B6" s="49"/>
      <c r="C6" s="49"/>
      <c r="D6" s="49"/>
    </row>
    <row r="7" spans="1:4" ht="15" customHeight="1" x14ac:dyDescent="0.15">
      <c r="A7" s="48" t="s">
        <v>178</v>
      </c>
      <c r="B7" s="49"/>
      <c r="C7" s="49"/>
      <c r="D7" s="49"/>
    </row>
    <row r="8" spans="1:4" ht="15.75" hidden="1" customHeight="1" x14ac:dyDescent="0.15">
      <c r="A8" s="48" t="s">
        <v>177</v>
      </c>
      <c r="B8" s="49">
        <f>SUM(B9)</f>
        <v>0</v>
      </c>
      <c r="C8" s="49">
        <v>0</v>
      </c>
      <c r="D8" s="49">
        <f>+B8-C8</f>
        <v>0</v>
      </c>
    </row>
    <row r="9" spans="1:4" ht="15.75" hidden="1" customHeight="1" x14ac:dyDescent="0.15">
      <c r="A9" s="48" t="s">
        <v>176</v>
      </c>
      <c r="B9" s="49">
        <v>0</v>
      </c>
      <c r="C9" s="49">
        <v>0</v>
      </c>
      <c r="D9" s="49">
        <f>+B9-C9</f>
        <v>0</v>
      </c>
    </row>
    <row r="10" spans="1:4" ht="15.75" hidden="1" customHeight="1" x14ac:dyDescent="0.15">
      <c r="A10" s="48" t="s">
        <v>175</v>
      </c>
      <c r="B10" s="49">
        <f>SUM(B11)</f>
        <v>0</v>
      </c>
      <c r="C10" s="49">
        <v>0</v>
      </c>
      <c r="D10" s="49">
        <f>+B10-C10</f>
        <v>0</v>
      </c>
    </row>
    <row r="11" spans="1:4" ht="15.75" hidden="1" customHeight="1" x14ac:dyDescent="0.15">
      <c r="A11" s="48" t="s">
        <v>174</v>
      </c>
      <c r="B11" s="49">
        <v>0</v>
      </c>
      <c r="C11" s="49">
        <v>0</v>
      </c>
      <c r="D11" s="49">
        <f>+B11-C11</f>
        <v>0</v>
      </c>
    </row>
    <row r="12" spans="1:4" ht="15" customHeight="1" x14ac:dyDescent="0.15">
      <c r="A12" s="48" t="s">
        <v>173</v>
      </c>
      <c r="B12" s="49">
        <f>SUM(B13:B15)</f>
        <v>25134000</v>
      </c>
      <c r="C12" s="49">
        <v>24110000</v>
      </c>
      <c r="D12" s="49">
        <f>+B12-C12</f>
        <v>1024000</v>
      </c>
    </row>
    <row r="13" spans="1:4" ht="15" customHeight="1" x14ac:dyDescent="0.15">
      <c r="A13" s="48" t="s">
        <v>172</v>
      </c>
      <c r="B13" s="49">
        <v>14655000</v>
      </c>
      <c r="C13" s="49">
        <v>14190000</v>
      </c>
      <c r="D13" s="49">
        <f>+B13-C13</f>
        <v>465000</v>
      </c>
    </row>
    <row r="14" spans="1:4" ht="15" customHeight="1" x14ac:dyDescent="0.15">
      <c r="A14" s="48" t="s">
        <v>171</v>
      </c>
      <c r="B14" s="49">
        <v>9480000</v>
      </c>
      <c r="C14" s="49">
        <v>8879000</v>
      </c>
      <c r="D14" s="49">
        <f>+B14-C14</f>
        <v>601000</v>
      </c>
    </row>
    <row r="15" spans="1:4" ht="15" customHeight="1" x14ac:dyDescent="0.15">
      <c r="A15" s="48" t="s">
        <v>170</v>
      </c>
      <c r="B15" s="49">
        <v>999000</v>
      </c>
      <c r="C15" s="49">
        <v>1041000</v>
      </c>
      <c r="D15" s="49">
        <f>+B15-C15</f>
        <v>-42000</v>
      </c>
    </row>
    <row r="16" spans="1:4" ht="15" customHeight="1" x14ac:dyDescent="0.15">
      <c r="A16" s="48" t="s">
        <v>169</v>
      </c>
      <c r="B16" s="49">
        <f>SUM(B17,B22,B26,B28)</f>
        <v>57339905</v>
      </c>
      <c r="C16" s="49">
        <v>54374937</v>
      </c>
      <c r="D16" s="49">
        <f>+B16-C16</f>
        <v>2964968</v>
      </c>
    </row>
    <row r="17" spans="1:5" ht="15" customHeight="1" x14ac:dyDescent="0.15">
      <c r="A17" s="48" t="s">
        <v>168</v>
      </c>
      <c r="B17" s="49">
        <f>SUM(B18:B21)</f>
        <v>13758900</v>
      </c>
      <c r="C17" s="49">
        <v>11026200</v>
      </c>
      <c r="D17" s="49">
        <f>+B17-C17</f>
        <v>2732700</v>
      </c>
    </row>
    <row r="18" spans="1:5" ht="15" customHeight="1" x14ac:dyDescent="0.15">
      <c r="A18" s="48" t="s">
        <v>167</v>
      </c>
      <c r="B18" s="49">
        <v>640000</v>
      </c>
      <c r="C18" s="49">
        <v>640000</v>
      </c>
      <c r="D18" s="49">
        <f>+B18-C18</f>
        <v>0</v>
      </c>
    </row>
    <row r="19" spans="1:5" ht="15" customHeight="1" x14ac:dyDescent="0.15">
      <c r="A19" s="48" t="s">
        <v>166</v>
      </c>
      <c r="B19" s="49">
        <v>325000</v>
      </c>
      <c r="C19" s="49">
        <v>310000</v>
      </c>
      <c r="D19" s="49">
        <f>+B19-C19</f>
        <v>15000</v>
      </c>
      <c r="E19" s="43"/>
    </row>
    <row r="20" spans="1:5" ht="15" customHeight="1" x14ac:dyDescent="0.15">
      <c r="A20" s="48" t="s">
        <v>165</v>
      </c>
      <c r="B20" s="49">
        <v>677500</v>
      </c>
      <c r="C20" s="49">
        <v>436000</v>
      </c>
      <c r="D20" s="49">
        <f>+B20-C20</f>
        <v>241500</v>
      </c>
    </row>
    <row r="21" spans="1:5" ht="15" customHeight="1" x14ac:dyDescent="0.15">
      <c r="A21" s="48" t="s">
        <v>164</v>
      </c>
      <c r="B21" s="49">
        <v>12116400</v>
      </c>
      <c r="C21" s="49">
        <v>9640200</v>
      </c>
      <c r="D21" s="49">
        <f>+B21-C21</f>
        <v>2476200</v>
      </c>
    </row>
    <row r="22" spans="1:5" ht="15" customHeight="1" x14ac:dyDescent="0.15">
      <c r="A22" s="48" t="s">
        <v>163</v>
      </c>
      <c r="B22" s="49">
        <f>SUM(B23:B25)</f>
        <v>1031000</v>
      </c>
      <c r="C22" s="49">
        <v>1249800</v>
      </c>
      <c r="D22" s="49">
        <f>+B22-C22</f>
        <v>-218800</v>
      </c>
    </row>
    <row r="23" spans="1:5" ht="15" customHeight="1" x14ac:dyDescent="0.15">
      <c r="A23" s="48" t="s">
        <v>162</v>
      </c>
      <c r="B23" s="49">
        <v>778000</v>
      </c>
      <c r="C23" s="49">
        <v>922800</v>
      </c>
      <c r="D23" s="49">
        <f>+B23-C23</f>
        <v>-144800</v>
      </c>
    </row>
    <row r="24" spans="1:5" ht="15" customHeight="1" x14ac:dyDescent="0.15">
      <c r="A24" s="48" t="s">
        <v>161</v>
      </c>
      <c r="B24" s="49">
        <v>253000</v>
      </c>
      <c r="C24" s="49">
        <v>327000</v>
      </c>
      <c r="D24" s="49">
        <f>+B24-C24</f>
        <v>-74000</v>
      </c>
    </row>
    <row r="25" spans="1:5" ht="16.5" hidden="1" customHeight="1" x14ac:dyDescent="0.15">
      <c r="A25" s="48" t="s">
        <v>160</v>
      </c>
      <c r="B25" s="49">
        <v>0</v>
      </c>
      <c r="C25" s="49">
        <v>0</v>
      </c>
      <c r="D25" s="49">
        <f>+B25-C25</f>
        <v>0</v>
      </c>
    </row>
    <row r="26" spans="1:5" ht="15" customHeight="1" x14ac:dyDescent="0.15">
      <c r="A26" s="48" t="s">
        <v>159</v>
      </c>
      <c r="B26" s="49">
        <f>SUM(B27:B27)</f>
        <v>41029000</v>
      </c>
      <c r="C26" s="49">
        <v>40555000</v>
      </c>
      <c r="D26" s="49">
        <f>+B26-C26</f>
        <v>474000</v>
      </c>
    </row>
    <row r="27" spans="1:5" ht="15" customHeight="1" x14ac:dyDescent="0.15">
      <c r="A27" s="48" t="s">
        <v>158</v>
      </c>
      <c r="B27" s="49">
        <v>41029000</v>
      </c>
      <c r="C27" s="49">
        <v>40555000</v>
      </c>
      <c r="D27" s="49">
        <f>+B27-C27</f>
        <v>474000</v>
      </c>
    </row>
    <row r="28" spans="1:5" ht="15" customHeight="1" x14ac:dyDescent="0.15">
      <c r="A28" s="48" t="s">
        <v>157</v>
      </c>
      <c r="B28" s="49">
        <v>1521005</v>
      </c>
      <c r="C28" s="49">
        <v>1543937</v>
      </c>
      <c r="D28" s="49">
        <f>+B28-C28</f>
        <v>-22932</v>
      </c>
    </row>
    <row r="29" spans="1:5" ht="16.5" hidden="1" customHeight="1" x14ac:dyDescent="0.15">
      <c r="A29" s="48" t="s">
        <v>156</v>
      </c>
      <c r="B29" s="49">
        <f>SUM(B30)</f>
        <v>0</v>
      </c>
      <c r="C29" s="49">
        <v>0</v>
      </c>
      <c r="D29" s="49">
        <f>+B29-C29</f>
        <v>0</v>
      </c>
    </row>
    <row r="30" spans="1:5" ht="16.5" hidden="1" customHeight="1" x14ac:dyDescent="0.15">
      <c r="A30" s="48" t="s">
        <v>155</v>
      </c>
      <c r="B30" s="49">
        <v>0</v>
      </c>
      <c r="C30" s="49">
        <v>0</v>
      </c>
      <c r="D30" s="49">
        <f>+B30-C30</f>
        <v>0</v>
      </c>
    </row>
    <row r="31" spans="1:5" ht="15" customHeight="1" x14ac:dyDescent="0.15">
      <c r="A31" s="48" t="s">
        <v>154</v>
      </c>
      <c r="B31" s="49">
        <f>+B32</f>
        <v>3957000</v>
      </c>
      <c r="C31" s="49">
        <v>2540000</v>
      </c>
      <c r="D31" s="49">
        <f>+B31-C31</f>
        <v>1417000</v>
      </c>
    </row>
    <row r="32" spans="1:5" ht="15" customHeight="1" x14ac:dyDescent="0.15">
      <c r="A32" s="48" t="s">
        <v>153</v>
      </c>
      <c r="B32" s="49">
        <v>3957000</v>
      </c>
      <c r="C32" s="49">
        <v>2540000</v>
      </c>
      <c r="D32" s="49">
        <f>+B32-C32</f>
        <v>1417000</v>
      </c>
    </row>
    <row r="33" spans="1:7" ht="15" customHeight="1" x14ac:dyDescent="0.15">
      <c r="A33" s="48" t="s">
        <v>152</v>
      </c>
      <c r="B33" s="49">
        <f>+B34</f>
        <v>847000</v>
      </c>
      <c r="C33" s="49">
        <v>2207720</v>
      </c>
      <c r="D33" s="49">
        <f>+B33-C33</f>
        <v>-1360720</v>
      </c>
    </row>
    <row r="34" spans="1:7" ht="15" customHeight="1" x14ac:dyDescent="0.15">
      <c r="A34" s="48" t="s">
        <v>151</v>
      </c>
      <c r="B34" s="49">
        <v>847000</v>
      </c>
      <c r="C34" s="49">
        <v>2207720</v>
      </c>
      <c r="D34" s="49">
        <f>+B34-C34</f>
        <v>-1360720</v>
      </c>
    </row>
    <row r="35" spans="1:7" ht="15" customHeight="1" x14ac:dyDescent="0.15">
      <c r="A35" s="48" t="s">
        <v>150</v>
      </c>
      <c r="B35" s="49">
        <f>SUM(B36:B37)</f>
        <v>200000</v>
      </c>
      <c r="C35" s="49">
        <v>200000</v>
      </c>
      <c r="D35" s="49">
        <f>+B35-C35</f>
        <v>0</v>
      </c>
    </row>
    <row r="36" spans="1:7" ht="14.25" customHeight="1" outlineLevel="1" x14ac:dyDescent="0.15">
      <c r="A36" s="48" t="s">
        <v>149</v>
      </c>
      <c r="B36" s="49">
        <v>200000</v>
      </c>
      <c r="C36" s="49">
        <v>200000</v>
      </c>
      <c r="D36" s="49">
        <f>+B36-C36</f>
        <v>0</v>
      </c>
    </row>
    <row r="37" spans="1:7" ht="16.5" hidden="1" customHeight="1" outlineLevel="1" x14ac:dyDescent="0.15">
      <c r="A37" s="48" t="s">
        <v>148</v>
      </c>
      <c r="B37" s="49">
        <v>0</v>
      </c>
      <c r="C37" s="49">
        <v>0</v>
      </c>
      <c r="D37" s="49">
        <f>+B37-C37</f>
        <v>0</v>
      </c>
    </row>
    <row r="38" spans="1:7" ht="14.25" customHeight="1" x14ac:dyDescent="0.15">
      <c r="A38" s="48" t="s">
        <v>147</v>
      </c>
      <c r="B38" s="49">
        <f>SUM(B39:B40)</f>
        <v>1697</v>
      </c>
      <c r="C38" s="49">
        <v>186434</v>
      </c>
      <c r="D38" s="49">
        <f>+B38-C38</f>
        <v>-184737</v>
      </c>
      <c r="G38" s="43"/>
    </row>
    <row r="39" spans="1:7" ht="16.5" hidden="1" customHeight="1" x14ac:dyDescent="0.15">
      <c r="A39" s="48" t="s">
        <v>146</v>
      </c>
      <c r="B39" s="49">
        <v>0</v>
      </c>
      <c r="C39" s="49">
        <v>0</v>
      </c>
      <c r="D39" s="49">
        <f>+B39-C39</f>
        <v>0</v>
      </c>
      <c r="E39" s="43"/>
    </row>
    <row r="40" spans="1:7" ht="15" customHeight="1" x14ac:dyDescent="0.15">
      <c r="A40" s="48" t="s">
        <v>145</v>
      </c>
      <c r="B40" s="49">
        <v>1697</v>
      </c>
      <c r="C40" s="49">
        <v>186434</v>
      </c>
      <c r="D40" s="49">
        <f>+B40-C40</f>
        <v>-184737</v>
      </c>
    </row>
    <row r="41" spans="1:7" ht="15" customHeight="1" x14ac:dyDescent="0.15">
      <c r="A41" s="48" t="s">
        <v>144</v>
      </c>
      <c r="B41" s="46">
        <f>+B8+B10+B12+B16+B29+B31+B33+B35+B38</f>
        <v>87479602</v>
      </c>
      <c r="C41" s="46">
        <v>83619091</v>
      </c>
      <c r="D41" s="46">
        <f>+B41-C41</f>
        <v>3860511</v>
      </c>
    </row>
    <row r="42" spans="1:7" ht="15" customHeight="1" x14ac:dyDescent="0.15">
      <c r="A42" s="48" t="s">
        <v>143</v>
      </c>
      <c r="B42" s="49"/>
      <c r="C42" s="49"/>
      <c r="D42" s="49"/>
    </row>
    <row r="43" spans="1:7" ht="13.5" customHeight="1" x14ac:dyDescent="0.15">
      <c r="A43" s="48" t="s">
        <v>142</v>
      </c>
      <c r="B43" s="43">
        <f>SUM(B45:B70)-B53-B54-B64-B65-B66</f>
        <v>58782109</v>
      </c>
      <c r="C43" s="49">
        <v>61415912</v>
      </c>
      <c r="D43" s="49">
        <f>+B43-C43</f>
        <v>-2633803</v>
      </c>
      <c r="F43" s="43"/>
    </row>
    <row r="44" spans="1:7" ht="16.5" hidden="1" customHeight="1" x14ac:dyDescent="0.15">
      <c r="A44" s="48" t="s">
        <v>141</v>
      </c>
      <c r="B44" s="49">
        <v>0</v>
      </c>
      <c r="C44" s="49">
        <v>0</v>
      </c>
      <c r="D44" s="49">
        <f>B44-C44</f>
        <v>0</v>
      </c>
    </row>
    <row r="45" spans="1:7" ht="15" customHeight="1" x14ac:dyDescent="0.15">
      <c r="A45" s="48" t="s">
        <v>140</v>
      </c>
      <c r="B45" s="49">
        <v>18270</v>
      </c>
      <c r="C45" s="49">
        <v>1003749</v>
      </c>
      <c r="D45" s="49">
        <f>B45-C45</f>
        <v>-985479</v>
      </c>
      <c r="F45" s="42">
        <v>58782109</v>
      </c>
    </row>
    <row r="46" spans="1:7" ht="15" customHeight="1" x14ac:dyDescent="0.15">
      <c r="A46" s="48" t="s">
        <v>139</v>
      </c>
      <c r="B46" s="49">
        <v>12495176</v>
      </c>
      <c r="C46" s="49">
        <v>12896766</v>
      </c>
      <c r="D46" s="49">
        <f>B46-C46</f>
        <v>-401590</v>
      </c>
    </row>
    <row r="47" spans="1:7" ht="16.5" customHeight="1" x14ac:dyDescent="0.15">
      <c r="A47" s="48" t="s">
        <v>138</v>
      </c>
      <c r="B47" s="49">
        <v>168529</v>
      </c>
      <c r="C47" s="49">
        <v>358273</v>
      </c>
      <c r="D47" s="49">
        <f>B47-C47</f>
        <v>-189744</v>
      </c>
    </row>
    <row r="48" spans="1:7" ht="16.5" customHeight="1" x14ac:dyDescent="0.15">
      <c r="A48" s="48" t="s">
        <v>137</v>
      </c>
      <c r="B48" s="49">
        <v>220550</v>
      </c>
      <c r="C48" s="49">
        <v>9177</v>
      </c>
      <c r="D48" s="49">
        <f>B48-C48</f>
        <v>211373</v>
      </c>
    </row>
    <row r="49" spans="1:6" ht="16.5" customHeight="1" x14ac:dyDescent="0.15">
      <c r="A49" s="48" t="s">
        <v>136</v>
      </c>
      <c r="B49" s="49">
        <v>4992052</v>
      </c>
      <c r="C49" s="49">
        <v>4780894</v>
      </c>
      <c r="D49" s="49">
        <f>B49-C49</f>
        <v>211158</v>
      </c>
      <c r="F49" s="42">
        <f>5097543-105491</f>
        <v>4992052</v>
      </c>
    </row>
    <row r="50" spans="1:6" ht="15" customHeight="1" x14ac:dyDescent="0.15">
      <c r="A50" s="48" t="s">
        <v>135</v>
      </c>
      <c r="B50" s="49">
        <v>20193254</v>
      </c>
      <c r="C50" s="49">
        <v>25496655</v>
      </c>
      <c r="D50" s="49">
        <f>B50-C50</f>
        <v>-5303401</v>
      </c>
    </row>
    <row r="51" spans="1:6" ht="15" customHeight="1" x14ac:dyDescent="0.15">
      <c r="A51" s="48" t="s">
        <v>134</v>
      </c>
      <c r="B51" s="49">
        <v>6908021</v>
      </c>
      <c r="C51" s="49">
        <v>4921313</v>
      </c>
      <c r="D51" s="49">
        <f>B51-C51</f>
        <v>1986708</v>
      </c>
    </row>
    <row r="52" spans="1:6" ht="15" customHeight="1" x14ac:dyDescent="0.15">
      <c r="A52" s="48" t="s">
        <v>133</v>
      </c>
      <c r="B52" s="49">
        <f>SUM(B53:B54)</f>
        <v>3333747</v>
      </c>
      <c r="C52" s="49">
        <v>3201018</v>
      </c>
      <c r="D52" s="49">
        <f>B52-C52</f>
        <v>132729</v>
      </c>
    </row>
    <row r="53" spans="1:6" ht="15" customHeight="1" x14ac:dyDescent="0.15">
      <c r="A53" s="48" t="s">
        <v>132</v>
      </c>
      <c r="B53" s="49">
        <v>1712220</v>
      </c>
      <c r="C53" s="49">
        <v>1407874</v>
      </c>
      <c r="D53" s="49">
        <f>B53-C53</f>
        <v>304346</v>
      </c>
    </row>
    <row r="54" spans="1:6" ht="13.5" customHeight="1" x14ac:dyDescent="0.15">
      <c r="A54" s="48" t="s">
        <v>131</v>
      </c>
      <c r="B54" s="49">
        <v>1621527</v>
      </c>
      <c r="C54" s="49">
        <v>1793144</v>
      </c>
      <c r="D54" s="49">
        <f>B54-C54</f>
        <v>-171617</v>
      </c>
      <c r="F54" s="42">
        <f>1624247-2720</f>
        <v>1621527</v>
      </c>
    </row>
    <row r="55" spans="1:6" ht="16.5" hidden="1" customHeight="1" x14ac:dyDescent="0.15">
      <c r="A55" s="48" t="s">
        <v>130</v>
      </c>
      <c r="B55" s="50"/>
      <c r="C55" s="49"/>
      <c r="D55" s="49">
        <f>B55-C55</f>
        <v>0</v>
      </c>
    </row>
    <row r="56" spans="1:6" ht="15" customHeight="1" x14ac:dyDescent="0.15">
      <c r="A56" s="48" t="s">
        <v>129</v>
      </c>
      <c r="B56" s="49">
        <v>75130</v>
      </c>
      <c r="C56" s="49">
        <v>122650</v>
      </c>
      <c r="D56" s="49">
        <f>B56-C56</f>
        <v>-47520</v>
      </c>
    </row>
    <row r="57" spans="1:6" ht="15" customHeight="1" x14ac:dyDescent="0.15">
      <c r="A57" s="48" t="s">
        <v>128</v>
      </c>
      <c r="B57" s="49">
        <v>1358990</v>
      </c>
      <c r="C57" s="49">
        <v>926722</v>
      </c>
      <c r="D57" s="49">
        <f>B57-C57</f>
        <v>432268</v>
      </c>
    </row>
    <row r="58" spans="1:6" ht="15" customHeight="1" x14ac:dyDescent="0.15">
      <c r="A58" s="48" t="s">
        <v>127</v>
      </c>
      <c r="B58" s="49">
        <v>3954872</v>
      </c>
      <c r="C58" s="49">
        <v>2963416</v>
      </c>
      <c r="D58" s="49">
        <f>B58-C58</f>
        <v>991456</v>
      </c>
    </row>
    <row r="59" spans="1:6" ht="15" customHeight="1" x14ac:dyDescent="0.15">
      <c r="A59" s="48" t="s">
        <v>126</v>
      </c>
      <c r="B59" s="49">
        <v>460715</v>
      </c>
      <c r="C59" s="49">
        <v>459381</v>
      </c>
      <c r="D59" s="49">
        <f>B59-C59</f>
        <v>1334</v>
      </c>
    </row>
    <row r="60" spans="1:6" ht="15" customHeight="1" x14ac:dyDescent="0.15">
      <c r="A60" s="48" t="s">
        <v>125</v>
      </c>
      <c r="B60" s="49">
        <v>417253</v>
      </c>
      <c r="C60" s="49">
        <v>846170</v>
      </c>
      <c r="D60" s="49">
        <f>B60-C60</f>
        <v>-428917</v>
      </c>
    </row>
    <row r="61" spans="1:6" ht="15" customHeight="1" x14ac:dyDescent="0.15">
      <c r="A61" s="48" t="s">
        <v>124</v>
      </c>
      <c r="B61" s="49">
        <v>1646768</v>
      </c>
      <c r="C61" s="49">
        <v>575853</v>
      </c>
      <c r="D61" s="49">
        <f>B61-C61</f>
        <v>1070915</v>
      </c>
      <c r="F61" s="42">
        <f>1657190-10422</f>
        <v>1646768</v>
      </c>
    </row>
    <row r="62" spans="1:6" ht="15" customHeight="1" x14ac:dyDescent="0.15">
      <c r="A62" s="48" t="s">
        <v>123</v>
      </c>
      <c r="B62" s="49">
        <v>88721</v>
      </c>
      <c r="C62" s="49">
        <v>327796</v>
      </c>
      <c r="D62" s="49">
        <f>B62-C62</f>
        <v>-239075</v>
      </c>
    </row>
    <row r="63" spans="1:6" ht="14.25" customHeight="1" x14ac:dyDescent="0.15">
      <c r="A63" s="48" t="s">
        <v>122</v>
      </c>
      <c r="B63" s="49">
        <f>SUM(B64:B66)</f>
        <v>485988</v>
      </c>
      <c r="C63" s="49">
        <v>356139</v>
      </c>
      <c r="D63" s="49">
        <f>B63-C63</f>
        <v>129849</v>
      </c>
    </row>
    <row r="64" spans="1:6" ht="14.25" customHeight="1" x14ac:dyDescent="0.15">
      <c r="A64" s="48" t="s">
        <v>121</v>
      </c>
      <c r="B64" s="49">
        <v>0</v>
      </c>
      <c r="C64" s="49">
        <v>13200</v>
      </c>
      <c r="D64" s="49">
        <f>B64-C64</f>
        <v>-13200</v>
      </c>
    </row>
    <row r="65" spans="1:4" ht="14.25" customHeight="1" x14ac:dyDescent="0.15">
      <c r="A65" s="48" t="s">
        <v>120</v>
      </c>
      <c r="B65" s="49">
        <v>190202</v>
      </c>
      <c r="C65" s="49">
        <v>0</v>
      </c>
      <c r="D65" s="49">
        <f>B65-C65</f>
        <v>190202</v>
      </c>
    </row>
    <row r="66" spans="1:4" ht="15.75" customHeight="1" x14ac:dyDescent="0.15">
      <c r="A66" s="48" t="s">
        <v>119</v>
      </c>
      <c r="B66" s="49">
        <v>295786</v>
      </c>
      <c r="C66" s="49">
        <v>342939</v>
      </c>
      <c r="D66" s="49">
        <f>B66-C66</f>
        <v>-47153</v>
      </c>
    </row>
    <row r="67" spans="1:4" ht="15.75" customHeight="1" x14ac:dyDescent="0.15">
      <c r="A67" s="48" t="s">
        <v>118</v>
      </c>
      <c r="B67" s="49">
        <v>2600</v>
      </c>
      <c r="C67" s="49">
        <v>12000</v>
      </c>
      <c r="D67" s="49">
        <f>B67-C67</f>
        <v>-9400</v>
      </c>
    </row>
    <row r="68" spans="1:4" ht="15.75" customHeight="1" x14ac:dyDescent="0.15">
      <c r="A68" s="48" t="s">
        <v>117</v>
      </c>
      <c r="B68" s="49">
        <v>188597</v>
      </c>
      <c r="C68" s="49">
        <v>351000</v>
      </c>
      <c r="D68" s="49">
        <f>B68-C68</f>
        <v>-162403</v>
      </c>
    </row>
    <row r="69" spans="1:4" ht="15.75" customHeight="1" x14ac:dyDescent="0.15">
      <c r="A69" s="48" t="s">
        <v>116</v>
      </c>
      <c r="B69" s="49">
        <v>978942</v>
      </c>
      <c r="C69" s="49">
        <v>1222849</v>
      </c>
      <c r="D69" s="49">
        <f>B69-C69</f>
        <v>-243907</v>
      </c>
    </row>
    <row r="70" spans="1:4" ht="15.75" customHeight="1" x14ac:dyDescent="0.15">
      <c r="A70" s="48" t="s">
        <v>115</v>
      </c>
      <c r="B70" s="49">
        <f>787252+6682</f>
        <v>793934</v>
      </c>
      <c r="C70" s="49">
        <v>584091</v>
      </c>
      <c r="D70" s="49">
        <f>B70-C70</f>
        <v>209843</v>
      </c>
    </row>
    <row r="71" spans="1:4" ht="15" customHeight="1" x14ac:dyDescent="0.15">
      <c r="A71" s="48" t="s">
        <v>114</v>
      </c>
      <c r="B71" s="49">
        <f>SUM(B73:B92)</f>
        <v>15832028</v>
      </c>
      <c r="C71" s="49">
        <v>15004905</v>
      </c>
      <c r="D71" s="49">
        <f>SUM(D73:D92)</f>
        <v>827123</v>
      </c>
    </row>
    <row r="72" spans="1:4" ht="15" customHeight="1" x14ac:dyDescent="0.15">
      <c r="A72" s="48" t="s">
        <v>113</v>
      </c>
      <c r="B72" s="49">
        <f>SUM(B73:B76)</f>
        <v>4461385</v>
      </c>
      <c r="C72" s="49">
        <v>4233592</v>
      </c>
      <c r="D72" s="49">
        <f>B72-C72</f>
        <v>227793</v>
      </c>
    </row>
    <row r="73" spans="1:4" ht="15" customHeight="1" x14ac:dyDescent="0.15">
      <c r="A73" s="48" t="s">
        <v>112</v>
      </c>
      <c r="B73" s="49">
        <v>222740</v>
      </c>
      <c r="C73" s="49">
        <v>222740</v>
      </c>
      <c r="D73" s="49">
        <f>B73-C73</f>
        <v>0</v>
      </c>
    </row>
    <row r="74" spans="1:4" ht="15" customHeight="1" x14ac:dyDescent="0.15">
      <c r="A74" s="48" t="s">
        <v>111</v>
      </c>
      <c r="B74" s="49">
        <v>3835350</v>
      </c>
      <c r="C74" s="49">
        <v>3627180</v>
      </c>
      <c r="D74" s="49">
        <f>B74-C74</f>
        <v>208170</v>
      </c>
    </row>
    <row r="75" spans="1:4" ht="12.75" customHeight="1" x14ac:dyDescent="0.15">
      <c r="A75" s="48" t="s">
        <v>110</v>
      </c>
      <c r="B75" s="49">
        <v>403295</v>
      </c>
      <c r="C75" s="49">
        <v>383672</v>
      </c>
      <c r="D75" s="49">
        <f>B75-C75</f>
        <v>19623</v>
      </c>
    </row>
    <row r="76" spans="1:4" ht="16.5" hidden="1" customHeight="1" x14ac:dyDescent="0.15">
      <c r="A76" s="48" t="s">
        <v>109</v>
      </c>
      <c r="B76" s="49">
        <v>0</v>
      </c>
      <c r="C76" s="49">
        <v>0</v>
      </c>
      <c r="D76" s="49">
        <f>B76-C76</f>
        <v>0</v>
      </c>
    </row>
    <row r="77" spans="1:4" ht="15" customHeight="1" x14ac:dyDescent="0.15">
      <c r="A77" s="48" t="s">
        <v>108</v>
      </c>
      <c r="B77" s="49">
        <v>173703</v>
      </c>
      <c r="C77" s="49">
        <v>295286</v>
      </c>
      <c r="D77" s="49">
        <f>B77-C77</f>
        <v>-121583</v>
      </c>
    </row>
    <row r="78" spans="1:4" ht="15" customHeight="1" x14ac:dyDescent="0.15">
      <c r="A78" s="48" t="s">
        <v>107</v>
      </c>
      <c r="B78" s="49">
        <v>4421060</v>
      </c>
      <c r="C78" s="49">
        <v>3201630</v>
      </c>
      <c r="D78" s="49">
        <f>B78-C78</f>
        <v>1219430</v>
      </c>
    </row>
    <row r="79" spans="1:4" ht="15" customHeight="1" x14ac:dyDescent="0.15">
      <c r="A79" s="48" t="s">
        <v>106</v>
      </c>
      <c r="B79" s="49">
        <v>2559068</v>
      </c>
      <c r="C79" s="49">
        <v>2199678</v>
      </c>
      <c r="D79" s="49">
        <f>B79-C79</f>
        <v>359390</v>
      </c>
    </row>
    <row r="80" spans="1:4" ht="13.5" customHeight="1" x14ac:dyDescent="0.15">
      <c r="A80" s="48" t="s">
        <v>105</v>
      </c>
      <c r="B80" s="49">
        <v>0</v>
      </c>
      <c r="C80" s="49">
        <v>648000</v>
      </c>
      <c r="D80" s="49">
        <f>B80-C80</f>
        <v>-648000</v>
      </c>
    </row>
    <row r="81" spans="1:6" ht="16.5" hidden="1" customHeight="1" x14ac:dyDescent="0.15">
      <c r="A81" s="48" t="s">
        <v>104</v>
      </c>
      <c r="B81" s="49">
        <v>0</v>
      </c>
      <c r="C81" s="49">
        <v>0</v>
      </c>
      <c r="D81" s="49">
        <f>B81-C81</f>
        <v>0</v>
      </c>
    </row>
    <row r="82" spans="1:6" ht="12" customHeight="1" x14ac:dyDescent="0.15">
      <c r="A82" s="48" t="s">
        <v>103</v>
      </c>
      <c r="B82" s="49">
        <v>86125</v>
      </c>
      <c r="C82" s="49">
        <v>137555</v>
      </c>
      <c r="D82" s="49">
        <f>B82-C82</f>
        <v>-51430</v>
      </c>
    </row>
    <row r="83" spans="1:6" ht="16.5" hidden="1" customHeight="1" x14ac:dyDescent="0.15">
      <c r="A83" s="48" t="s">
        <v>102</v>
      </c>
      <c r="B83" s="49">
        <v>0</v>
      </c>
      <c r="C83" s="49">
        <v>0</v>
      </c>
      <c r="D83" s="49">
        <f>B83-C83</f>
        <v>0</v>
      </c>
    </row>
    <row r="84" spans="1:6" ht="15" customHeight="1" x14ac:dyDescent="0.15">
      <c r="A84" s="48" t="s">
        <v>101</v>
      </c>
      <c r="B84" s="49">
        <v>1093513</v>
      </c>
      <c r="C84" s="49">
        <v>1026610</v>
      </c>
      <c r="D84" s="49">
        <f>B84-C84</f>
        <v>66903</v>
      </c>
    </row>
    <row r="85" spans="1:6" ht="15" customHeight="1" x14ac:dyDescent="0.15">
      <c r="A85" s="48" t="s">
        <v>100</v>
      </c>
      <c r="B85" s="49">
        <v>470324</v>
      </c>
      <c r="C85" s="49">
        <v>669320</v>
      </c>
      <c r="D85" s="49">
        <f>B85-C85</f>
        <v>-198996</v>
      </c>
    </row>
    <row r="86" spans="1:6" ht="15" customHeight="1" x14ac:dyDescent="0.15">
      <c r="A86" s="48" t="s">
        <v>99</v>
      </c>
      <c r="B86" s="49">
        <v>19800</v>
      </c>
      <c r="C86" s="49">
        <v>16665</v>
      </c>
      <c r="D86" s="49">
        <f>B86-C86</f>
        <v>3135</v>
      </c>
    </row>
    <row r="87" spans="1:6" ht="15" customHeight="1" x14ac:dyDescent="0.15">
      <c r="A87" s="48" t="s">
        <v>98</v>
      </c>
      <c r="B87" s="49">
        <v>120231</v>
      </c>
      <c r="C87" s="49">
        <v>143979</v>
      </c>
      <c r="D87" s="49">
        <f>B87-C87</f>
        <v>-23748</v>
      </c>
    </row>
    <row r="88" spans="1:6" ht="15" customHeight="1" x14ac:dyDescent="0.15">
      <c r="A88" s="48" t="s">
        <v>97</v>
      </c>
      <c r="B88" s="49">
        <v>2067295</v>
      </c>
      <c r="C88" s="49">
        <v>2216071</v>
      </c>
      <c r="D88" s="49">
        <f>B88-C88</f>
        <v>-148776</v>
      </c>
    </row>
    <row r="89" spans="1:6" ht="15" customHeight="1" x14ac:dyDescent="0.15">
      <c r="A89" s="48" t="s">
        <v>96</v>
      </c>
      <c r="B89" s="49">
        <v>137746</v>
      </c>
      <c r="C89" s="49">
        <v>127798</v>
      </c>
      <c r="D89" s="49">
        <f>B89-C89</f>
        <v>9948</v>
      </c>
    </row>
    <row r="90" spans="1:6" ht="15" customHeight="1" x14ac:dyDescent="0.15">
      <c r="A90" s="48" t="s">
        <v>95</v>
      </c>
      <c r="B90" s="49">
        <v>200</v>
      </c>
      <c r="C90" s="49">
        <v>12000</v>
      </c>
      <c r="D90" s="49">
        <f>B90-C90</f>
        <v>-11800</v>
      </c>
    </row>
    <row r="91" spans="1:6" ht="14.25" customHeight="1" x14ac:dyDescent="0.15">
      <c r="A91" s="48" t="s">
        <v>94</v>
      </c>
      <c r="B91" s="49">
        <v>221578</v>
      </c>
      <c r="C91" s="49">
        <v>76721</v>
      </c>
      <c r="D91" s="49">
        <f>B91-C91</f>
        <v>144857</v>
      </c>
    </row>
    <row r="92" spans="1:6" ht="16.5" hidden="1" customHeight="1" x14ac:dyDescent="0.15">
      <c r="A92" s="48" t="s">
        <v>93</v>
      </c>
      <c r="B92" s="49">
        <v>0</v>
      </c>
      <c r="C92" s="49">
        <v>0</v>
      </c>
      <c r="D92" s="49">
        <f>B92-C92</f>
        <v>0</v>
      </c>
    </row>
    <row r="93" spans="1:6" ht="15" customHeight="1" x14ac:dyDescent="0.15">
      <c r="A93" s="48" t="s">
        <v>92</v>
      </c>
      <c r="B93" s="46">
        <f>+B43+B71</f>
        <v>74614137</v>
      </c>
      <c r="C93" s="46">
        <v>76420817</v>
      </c>
      <c r="D93" s="46">
        <f>B93-C93</f>
        <v>-1806680</v>
      </c>
      <c r="F93" s="43"/>
    </row>
    <row r="94" spans="1:6" ht="14.25" customHeight="1" x14ac:dyDescent="0.15">
      <c r="A94" s="48" t="s">
        <v>91</v>
      </c>
      <c r="B94" s="46">
        <f>+B41-B93</f>
        <v>12865465</v>
      </c>
      <c r="C94" s="46">
        <v>7198274</v>
      </c>
      <c r="D94" s="46">
        <f>B94-C94</f>
        <v>5667191</v>
      </c>
    </row>
    <row r="95" spans="1:6" ht="16.5" hidden="1" customHeight="1" x14ac:dyDescent="0.15">
      <c r="A95" s="48" t="s">
        <v>90</v>
      </c>
      <c r="B95" s="46">
        <v>0</v>
      </c>
      <c r="C95" s="46">
        <v>0</v>
      </c>
      <c r="D95" s="46">
        <f>B95-C95</f>
        <v>0</v>
      </c>
    </row>
    <row r="96" spans="1:6" ht="16.5" hidden="1" customHeight="1" x14ac:dyDescent="0.15">
      <c r="A96" s="48" t="s">
        <v>89</v>
      </c>
      <c r="B96" s="46">
        <v>0</v>
      </c>
      <c r="C96" s="46">
        <v>0</v>
      </c>
      <c r="D96" s="46">
        <f>B96-C96</f>
        <v>0</v>
      </c>
    </row>
    <row r="97" spans="1:6" ht="15" customHeight="1" x14ac:dyDescent="0.15">
      <c r="A97" s="48" t="s">
        <v>88</v>
      </c>
      <c r="B97" s="46">
        <f>B94+B96</f>
        <v>12865465</v>
      </c>
      <c r="C97" s="46">
        <v>7198274</v>
      </c>
      <c r="D97" s="46">
        <f>B97-C97</f>
        <v>5667191</v>
      </c>
    </row>
    <row r="98" spans="1:6" ht="15" customHeight="1" x14ac:dyDescent="0.15">
      <c r="A98" s="48" t="s">
        <v>87</v>
      </c>
      <c r="B98" s="49"/>
      <c r="C98" s="49"/>
      <c r="D98" s="49"/>
    </row>
    <row r="99" spans="1:6" ht="15" customHeight="1" x14ac:dyDescent="0.15">
      <c r="A99" s="48" t="s">
        <v>86</v>
      </c>
      <c r="B99" s="49"/>
      <c r="C99" s="49"/>
      <c r="D99" s="49"/>
    </row>
    <row r="100" spans="1:6" ht="15" customHeight="1" x14ac:dyDescent="0.15">
      <c r="A100" s="48" t="s">
        <v>85</v>
      </c>
      <c r="B100" s="46">
        <v>0</v>
      </c>
      <c r="C100" s="46">
        <v>0</v>
      </c>
      <c r="D100" s="46">
        <f>B100-C100</f>
        <v>0</v>
      </c>
    </row>
    <row r="101" spans="1:6" ht="15" customHeight="1" x14ac:dyDescent="0.15">
      <c r="A101" s="48" t="s">
        <v>84</v>
      </c>
      <c r="B101" s="49"/>
      <c r="C101" s="49"/>
      <c r="D101" s="49"/>
    </row>
    <row r="102" spans="1:6" ht="15" customHeight="1" x14ac:dyDescent="0.15">
      <c r="A102" s="48" t="s">
        <v>83</v>
      </c>
      <c r="B102" s="46">
        <v>0</v>
      </c>
      <c r="C102" s="46">
        <v>0</v>
      </c>
      <c r="D102" s="46">
        <f>B102-C102</f>
        <v>0</v>
      </c>
    </row>
    <row r="103" spans="1:6" ht="15" customHeight="1" x14ac:dyDescent="0.15">
      <c r="A103" s="48" t="s">
        <v>82</v>
      </c>
      <c r="B103" s="46">
        <f>B100-B102</f>
        <v>0</v>
      </c>
      <c r="C103" s="46">
        <v>0</v>
      </c>
      <c r="D103" s="46">
        <f>B103-C103</f>
        <v>0</v>
      </c>
    </row>
    <row r="104" spans="1:6" ht="15" customHeight="1" x14ac:dyDescent="0.15">
      <c r="A104" s="48" t="s">
        <v>81</v>
      </c>
      <c r="B104" s="46">
        <f>B97+B103</f>
        <v>12865465</v>
      </c>
      <c r="C104" s="46">
        <v>7198274</v>
      </c>
      <c r="D104" s="46">
        <f>B104-C104</f>
        <v>5667191</v>
      </c>
    </row>
    <row r="105" spans="1:6" ht="16.5" hidden="1" customHeight="1" x14ac:dyDescent="0.15">
      <c r="A105" s="48" t="s">
        <v>80</v>
      </c>
      <c r="B105" s="46"/>
      <c r="C105" s="46"/>
      <c r="D105" s="46">
        <f>B105-C105</f>
        <v>0</v>
      </c>
    </row>
    <row r="106" spans="1:6" ht="15" customHeight="1" x14ac:dyDescent="0.15">
      <c r="A106" s="48" t="s">
        <v>79</v>
      </c>
      <c r="B106" s="46">
        <f>+B104-B105</f>
        <v>12865465</v>
      </c>
      <c r="C106" s="46">
        <v>7198274</v>
      </c>
      <c r="D106" s="46">
        <f>B106-C106</f>
        <v>5667191</v>
      </c>
      <c r="F106" s="43"/>
    </row>
    <row r="107" spans="1:6" ht="15" customHeight="1" x14ac:dyDescent="0.15">
      <c r="A107" s="48" t="s">
        <v>78</v>
      </c>
      <c r="B107" s="46">
        <v>90032881</v>
      </c>
      <c r="C107" s="46">
        <v>82834607</v>
      </c>
      <c r="D107" s="46">
        <f>B107-C107</f>
        <v>7198274</v>
      </c>
    </row>
    <row r="108" spans="1:6" x14ac:dyDescent="0.15">
      <c r="A108" s="48" t="s">
        <v>77</v>
      </c>
      <c r="B108" s="46">
        <f>+B107+B106</f>
        <v>102898346</v>
      </c>
      <c r="C108" s="46">
        <v>90032881</v>
      </c>
      <c r="D108" s="46">
        <f>B108-C108</f>
        <v>12865465</v>
      </c>
    </row>
    <row r="109" spans="1:6" ht="15" customHeight="1" x14ac:dyDescent="0.15">
      <c r="A109" s="48" t="s">
        <v>76</v>
      </c>
      <c r="B109" s="49"/>
      <c r="C109" s="49"/>
      <c r="D109" s="49"/>
    </row>
    <row r="110" spans="1:6" ht="15" customHeight="1" x14ac:dyDescent="0.15">
      <c r="A110" s="48" t="s">
        <v>75</v>
      </c>
      <c r="B110" s="46">
        <v>0</v>
      </c>
      <c r="C110" s="46">
        <v>0</v>
      </c>
      <c r="D110" s="46">
        <f>B110-C110</f>
        <v>0</v>
      </c>
    </row>
    <row r="111" spans="1:6" ht="15" customHeight="1" x14ac:dyDescent="0.15">
      <c r="A111" s="48" t="s">
        <v>74</v>
      </c>
      <c r="B111" s="46">
        <v>0</v>
      </c>
      <c r="C111" s="46">
        <v>0</v>
      </c>
      <c r="D111" s="46">
        <f>B111-C111</f>
        <v>0</v>
      </c>
    </row>
    <row r="112" spans="1:6" ht="15" customHeight="1" x14ac:dyDescent="0.15">
      <c r="A112" s="48" t="s">
        <v>73</v>
      </c>
      <c r="B112" s="46">
        <f>SUM(B110:B111)</f>
        <v>0</v>
      </c>
      <c r="C112" s="46">
        <v>0</v>
      </c>
      <c r="D112" s="46">
        <f>B112-C112</f>
        <v>0</v>
      </c>
    </row>
    <row r="113" spans="1:4" ht="15" customHeight="1" x14ac:dyDescent="0.15">
      <c r="A113" s="47" t="s">
        <v>72</v>
      </c>
      <c r="B113" s="46">
        <f>B108+B112</f>
        <v>102898346</v>
      </c>
      <c r="C113" s="46">
        <v>90032881</v>
      </c>
      <c r="D113" s="46">
        <f>B113-C113</f>
        <v>12865465</v>
      </c>
    </row>
    <row r="114" spans="1:4" ht="15" customHeight="1" x14ac:dyDescent="0.15">
      <c r="A114" s="42"/>
      <c r="D114" s="45"/>
    </row>
    <row r="115" spans="1:4" x14ac:dyDescent="0.15">
      <c r="A115" s="42"/>
    </row>
    <row r="116" spans="1:4" x14ac:dyDescent="0.15">
      <c r="A116" s="42"/>
    </row>
    <row r="117" spans="1:4" x14ac:dyDescent="0.15">
      <c r="A117" s="42"/>
    </row>
    <row r="118" spans="1:4" x14ac:dyDescent="0.15">
      <c r="A118" s="42"/>
    </row>
    <row r="119" spans="1:4" x14ac:dyDescent="0.15">
      <c r="A119" s="42"/>
    </row>
    <row r="120" spans="1:4" x14ac:dyDescent="0.15">
      <c r="A120" s="42"/>
    </row>
    <row r="121" spans="1:4" x14ac:dyDescent="0.15">
      <c r="A121" s="42"/>
    </row>
    <row r="122" spans="1:4" x14ac:dyDescent="0.15">
      <c r="A122" s="42"/>
    </row>
    <row r="123" spans="1:4" x14ac:dyDescent="0.15">
      <c r="A123" s="42"/>
    </row>
    <row r="124" spans="1:4" x14ac:dyDescent="0.15">
      <c r="A124" s="42"/>
    </row>
    <row r="125" spans="1:4" x14ac:dyDescent="0.15">
      <c r="A125" s="42"/>
    </row>
    <row r="126" spans="1:4" x14ac:dyDescent="0.15">
      <c r="A126" s="42"/>
    </row>
    <row r="127" spans="1:4" x14ac:dyDescent="0.15">
      <c r="A127" s="42"/>
    </row>
    <row r="128" spans="1:4" x14ac:dyDescent="0.15">
      <c r="A128" s="42"/>
    </row>
    <row r="129" spans="1:1" x14ac:dyDescent="0.15">
      <c r="A129" s="42"/>
    </row>
    <row r="130" spans="1:1" x14ac:dyDescent="0.15">
      <c r="A130" s="42"/>
    </row>
    <row r="131" spans="1:1" x14ac:dyDescent="0.15">
      <c r="A131" s="42"/>
    </row>
    <row r="132" spans="1:1" x14ac:dyDescent="0.15">
      <c r="A132" s="42"/>
    </row>
    <row r="133" spans="1:1" x14ac:dyDescent="0.15">
      <c r="A133" s="42"/>
    </row>
    <row r="134" spans="1:1" x14ac:dyDescent="0.15">
      <c r="A134" s="42"/>
    </row>
    <row r="135" spans="1:1" x14ac:dyDescent="0.15">
      <c r="A135" s="42"/>
    </row>
    <row r="136" spans="1:1" x14ac:dyDescent="0.15">
      <c r="A136" s="42"/>
    </row>
    <row r="137" spans="1:1" x14ac:dyDescent="0.15">
      <c r="A137" s="42"/>
    </row>
    <row r="138" spans="1:1" x14ac:dyDescent="0.15">
      <c r="A138" s="42"/>
    </row>
    <row r="139" spans="1:1" x14ac:dyDescent="0.15">
      <c r="A139" s="42"/>
    </row>
    <row r="140" spans="1:1" x14ac:dyDescent="0.15">
      <c r="A140" s="42"/>
    </row>
    <row r="141" spans="1:1" x14ac:dyDescent="0.15">
      <c r="A141" s="42"/>
    </row>
    <row r="142" spans="1:1" x14ac:dyDescent="0.15">
      <c r="A142" s="42"/>
    </row>
    <row r="143" spans="1:1" x14ac:dyDescent="0.15">
      <c r="A143" s="42"/>
    </row>
    <row r="144" spans="1:1" x14ac:dyDescent="0.15">
      <c r="A144" s="42"/>
    </row>
    <row r="145" spans="1:1" x14ac:dyDescent="0.15">
      <c r="A145" s="42"/>
    </row>
    <row r="146" spans="1:1" x14ac:dyDescent="0.15">
      <c r="A146" s="42"/>
    </row>
    <row r="147" spans="1:1" x14ac:dyDescent="0.15">
      <c r="A147" s="42"/>
    </row>
    <row r="148" spans="1:1" x14ac:dyDescent="0.15">
      <c r="A148" s="42"/>
    </row>
    <row r="149" spans="1:1" x14ac:dyDescent="0.15">
      <c r="A149" s="42"/>
    </row>
    <row r="150" spans="1:1" x14ac:dyDescent="0.15">
      <c r="A150" s="42"/>
    </row>
    <row r="151" spans="1:1" x14ac:dyDescent="0.15">
      <c r="A151" s="42"/>
    </row>
    <row r="152" spans="1:1" x14ac:dyDescent="0.15">
      <c r="A152" s="42"/>
    </row>
    <row r="153" spans="1:1" x14ac:dyDescent="0.15">
      <c r="A153" s="42"/>
    </row>
    <row r="154" spans="1:1" x14ac:dyDescent="0.15">
      <c r="A154" s="42"/>
    </row>
    <row r="155" spans="1:1" x14ac:dyDescent="0.15">
      <c r="A155" s="42"/>
    </row>
    <row r="156" spans="1:1" x14ac:dyDescent="0.15">
      <c r="A156" s="42"/>
    </row>
    <row r="157" spans="1:1" x14ac:dyDescent="0.15">
      <c r="A157" s="42"/>
    </row>
    <row r="158" spans="1:1" x14ac:dyDescent="0.15">
      <c r="A158" s="42"/>
    </row>
    <row r="159" spans="1:1" x14ac:dyDescent="0.15">
      <c r="A159" s="42"/>
    </row>
    <row r="160" spans="1:1" x14ac:dyDescent="0.15">
      <c r="A160" s="42"/>
    </row>
    <row r="161" spans="1:1" x14ac:dyDescent="0.15">
      <c r="A161" s="42"/>
    </row>
    <row r="162" spans="1:1" x14ac:dyDescent="0.15">
      <c r="A162" s="42"/>
    </row>
    <row r="163" spans="1:1" x14ac:dyDescent="0.15">
      <c r="A163" s="42"/>
    </row>
    <row r="164" spans="1:1" x14ac:dyDescent="0.15">
      <c r="A164" s="42"/>
    </row>
    <row r="165" spans="1:1" x14ac:dyDescent="0.15">
      <c r="A165" s="42"/>
    </row>
    <row r="166" spans="1:1" x14ac:dyDescent="0.15">
      <c r="A166" s="42"/>
    </row>
    <row r="167" spans="1:1" x14ac:dyDescent="0.15">
      <c r="A167" s="42"/>
    </row>
    <row r="168" spans="1:1" x14ac:dyDescent="0.15">
      <c r="A168" s="42"/>
    </row>
    <row r="169" spans="1:1" x14ac:dyDescent="0.15">
      <c r="A169" s="42"/>
    </row>
    <row r="170" spans="1:1" x14ac:dyDescent="0.15">
      <c r="A170" s="42"/>
    </row>
    <row r="171" spans="1:1" x14ac:dyDescent="0.15">
      <c r="A171" s="42"/>
    </row>
    <row r="172" spans="1:1" x14ac:dyDescent="0.15">
      <c r="A172" s="42"/>
    </row>
    <row r="173" spans="1:1" x14ac:dyDescent="0.15">
      <c r="A173" s="42"/>
    </row>
    <row r="174" spans="1:1" x14ac:dyDescent="0.15">
      <c r="A174" s="42"/>
    </row>
    <row r="175" spans="1:1" x14ac:dyDescent="0.15">
      <c r="A175" s="42"/>
    </row>
    <row r="176" spans="1:1" x14ac:dyDescent="0.15">
      <c r="A176" s="42"/>
    </row>
    <row r="177" spans="1:1" x14ac:dyDescent="0.15">
      <c r="A177" s="42"/>
    </row>
    <row r="178" spans="1:1" x14ac:dyDescent="0.15">
      <c r="A178" s="42"/>
    </row>
    <row r="179" spans="1:1" x14ac:dyDescent="0.15">
      <c r="A179" s="42"/>
    </row>
    <row r="180" spans="1:1" x14ac:dyDescent="0.15">
      <c r="A180" s="42"/>
    </row>
    <row r="181" spans="1:1" x14ac:dyDescent="0.15">
      <c r="A181" s="42"/>
    </row>
    <row r="182" spans="1:1" x14ac:dyDescent="0.15">
      <c r="A182" s="42"/>
    </row>
    <row r="183" spans="1:1" x14ac:dyDescent="0.15">
      <c r="A183" s="42"/>
    </row>
    <row r="184" spans="1:1" x14ac:dyDescent="0.15">
      <c r="A184" s="42"/>
    </row>
    <row r="185" spans="1:1" x14ac:dyDescent="0.15">
      <c r="A185" s="42"/>
    </row>
    <row r="186" spans="1:1" x14ac:dyDescent="0.15">
      <c r="A186" s="42"/>
    </row>
    <row r="187" spans="1:1" x14ac:dyDescent="0.15">
      <c r="A187" s="42"/>
    </row>
    <row r="188" spans="1:1" x14ac:dyDescent="0.15">
      <c r="A188" s="42"/>
    </row>
    <row r="189" spans="1:1" x14ac:dyDescent="0.15">
      <c r="A189" s="42"/>
    </row>
    <row r="190" spans="1:1" x14ac:dyDescent="0.15">
      <c r="A190" s="42"/>
    </row>
    <row r="191" spans="1:1" x14ac:dyDescent="0.15">
      <c r="A191" s="42"/>
    </row>
    <row r="192" spans="1:1" x14ac:dyDescent="0.15">
      <c r="A192" s="42"/>
    </row>
    <row r="193" spans="1:1" x14ac:dyDescent="0.15">
      <c r="A193" s="42"/>
    </row>
    <row r="194" spans="1:1" x14ac:dyDescent="0.15">
      <c r="A194" s="42"/>
    </row>
    <row r="195" spans="1:1" x14ac:dyDescent="0.15">
      <c r="A195" s="42"/>
    </row>
    <row r="196" spans="1:1" x14ac:dyDescent="0.15">
      <c r="A196" s="42"/>
    </row>
    <row r="197" spans="1:1" x14ac:dyDescent="0.15">
      <c r="A197" s="42"/>
    </row>
    <row r="198" spans="1:1" x14ac:dyDescent="0.15">
      <c r="A198" s="42"/>
    </row>
    <row r="199" spans="1:1" x14ac:dyDescent="0.15">
      <c r="A199" s="42"/>
    </row>
    <row r="200" spans="1:1" x14ac:dyDescent="0.15">
      <c r="A200" s="42"/>
    </row>
    <row r="201" spans="1:1" x14ac:dyDescent="0.15">
      <c r="A201" s="42"/>
    </row>
    <row r="202" spans="1:1" x14ac:dyDescent="0.15">
      <c r="A202" s="42"/>
    </row>
    <row r="203" spans="1:1" x14ac:dyDescent="0.15">
      <c r="A203" s="42"/>
    </row>
    <row r="204" spans="1:1" x14ac:dyDescent="0.15">
      <c r="A204" s="42"/>
    </row>
    <row r="205" spans="1:1" x14ac:dyDescent="0.15">
      <c r="A205" s="42"/>
    </row>
    <row r="206" spans="1:1" x14ac:dyDescent="0.15">
      <c r="A206" s="42"/>
    </row>
    <row r="207" spans="1:1" x14ac:dyDescent="0.15">
      <c r="A207" s="42"/>
    </row>
    <row r="208" spans="1:1" x14ac:dyDescent="0.15">
      <c r="A208" s="42"/>
    </row>
    <row r="209" spans="1:1" x14ac:dyDescent="0.15">
      <c r="A209" s="42"/>
    </row>
    <row r="210" spans="1:1" x14ac:dyDescent="0.15">
      <c r="A210" s="42"/>
    </row>
    <row r="211" spans="1:1" x14ac:dyDescent="0.15">
      <c r="A211" s="42"/>
    </row>
    <row r="212" spans="1:1" x14ac:dyDescent="0.15">
      <c r="A212" s="42"/>
    </row>
    <row r="213" spans="1:1" x14ac:dyDescent="0.15">
      <c r="A213" s="42"/>
    </row>
    <row r="214" spans="1:1" x14ac:dyDescent="0.15">
      <c r="A214" s="42"/>
    </row>
    <row r="215" spans="1:1" x14ac:dyDescent="0.15">
      <c r="A215" s="42"/>
    </row>
    <row r="216" spans="1:1" x14ac:dyDescent="0.15">
      <c r="A216" s="42"/>
    </row>
    <row r="217" spans="1:1" x14ac:dyDescent="0.15">
      <c r="A217" s="42"/>
    </row>
    <row r="218" spans="1:1" x14ac:dyDescent="0.15">
      <c r="A218" s="42"/>
    </row>
    <row r="219" spans="1:1" x14ac:dyDescent="0.15">
      <c r="A219" s="42"/>
    </row>
    <row r="220" spans="1:1" x14ac:dyDescent="0.15">
      <c r="A220" s="42"/>
    </row>
    <row r="221" spans="1:1" x14ac:dyDescent="0.15">
      <c r="A221" s="42"/>
    </row>
    <row r="222" spans="1:1" x14ac:dyDescent="0.15">
      <c r="A222" s="42"/>
    </row>
    <row r="223" spans="1:1" x14ac:dyDescent="0.15">
      <c r="A223" s="42"/>
    </row>
    <row r="224" spans="1:1" x14ac:dyDescent="0.15">
      <c r="A224" s="42"/>
    </row>
    <row r="225" spans="1:1" x14ac:dyDescent="0.15">
      <c r="A225" s="42"/>
    </row>
    <row r="226" spans="1:1" x14ac:dyDescent="0.15">
      <c r="A226" s="42"/>
    </row>
    <row r="227" spans="1:1" x14ac:dyDescent="0.15">
      <c r="A227" s="42"/>
    </row>
    <row r="228" spans="1:1" x14ac:dyDescent="0.15">
      <c r="A228" s="42"/>
    </row>
    <row r="229" spans="1:1" x14ac:dyDescent="0.15">
      <c r="A229" s="42"/>
    </row>
    <row r="230" spans="1:1" x14ac:dyDescent="0.15">
      <c r="A230" s="42"/>
    </row>
    <row r="231" spans="1:1" x14ac:dyDescent="0.15">
      <c r="A231" s="42"/>
    </row>
    <row r="232" spans="1:1" x14ac:dyDescent="0.15">
      <c r="A232" s="42"/>
    </row>
    <row r="233" spans="1:1" x14ac:dyDescent="0.15">
      <c r="A233" s="42"/>
    </row>
    <row r="234" spans="1:1" x14ac:dyDescent="0.15">
      <c r="A234" s="42"/>
    </row>
    <row r="235" spans="1:1" x14ac:dyDescent="0.15">
      <c r="A235" s="42"/>
    </row>
    <row r="236" spans="1:1" x14ac:dyDescent="0.15">
      <c r="A236" s="42"/>
    </row>
    <row r="237" spans="1:1" x14ac:dyDescent="0.15">
      <c r="A237" s="42"/>
    </row>
    <row r="238" spans="1:1" x14ac:dyDescent="0.15">
      <c r="A238" s="42"/>
    </row>
    <row r="239" spans="1:1" x14ac:dyDescent="0.15">
      <c r="A239" s="42"/>
    </row>
    <row r="240" spans="1:1" x14ac:dyDescent="0.15">
      <c r="A240" s="42"/>
    </row>
    <row r="241" spans="1:1" x14ac:dyDescent="0.15">
      <c r="A241" s="42"/>
    </row>
    <row r="242" spans="1:1" x14ac:dyDescent="0.15">
      <c r="A242" s="42"/>
    </row>
    <row r="243" spans="1:1" x14ac:dyDescent="0.15">
      <c r="A243" s="42"/>
    </row>
    <row r="244" spans="1:1" x14ac:dyDescent="0.15">
      <c r="A244" s="42"/>
    </row>
    <row r="245" spans="1:1" x14ac:dyDescent="0.15">
      <c r="A245" s="42"/>
    </row>
    <row r="246" spans="1:1" x14ac:dyDescent="0.15">
      <c r="A246" s="42"/>
    </row>
    <row r="247" spans="1:1" x14ac:dyDescent="0.15">
      <c r="A247" s="42"/>
    </row>
    <row r="248" spans="1:1" x14ac:dyDescent="0.15">
      <c r="A248" s="42"/>
    </row>
    <row r="249" spans="1:1" x14ac:dyDescent="0.15">
      <c r="A249" s="42"/>
    </row>
    <row r="250" spans="1:1" x14ac:dyDescent="0.15">
      <c r="A250" s="42"/>
    </row>
    <row r="251" spans="1:1" x14ac:dyDescent="0.15">
      <c r="A251" s="42"/>
    </row>
    <row r="252" spans="1:1" x14ac:dyDescent="0.15">
      <c r="A252" s="42"/>
    </row>
    <row r="253" spans="1:1" x14ac:dyDescent="0.15">
      <c r="A253" s="42"/>
    </row>
    <row r="254" spans="1:1" x14ac:dyDescent="0.15">
      <c r="A254" s="42"/>
    </row>
    <row r="255" spans="1:1" x14ac:dyDescent="0.15">
      <c r="A255" s="42"/>
    </row>
    <row r="256" spans="1:1" x14ac:dyDescent="0.15">
      <c r="A256" s="42"/>
    </row>
    <row r="257" spans="1:1" x14ac:dyDescent="0.15">
      <c r="A257" s="42"/>
    </row>
    <row r="258" spans="1:1" x14ac:dyDescent="0.15">
      <c r="A258" s="42"/>
    </row>
    <row r="259" spans="1:1" x14ac:dyDescent="0.15">
      <c r="A259" s="42"/>
    </row>
    <row r="260" spans="1:1" x14ac:dyDescent="0.15">
      <c r="A260" s="42"/>
    </row>
    <row r="261" spans="1:1" x14ac:dyDescent="0.15">
      <c r="A261" s="42"/>
    </row>
    <row r="262" spans="1:1" x14ac:dyDescent="0.15">
      <c r="A262" s="42"/>
    </row>
    <row r="263" spans="1:1" x14ac:dyDescent="0.15">
      <c r="A263" s="42"/>
    </row>
    <row r="264" spans="1:1" x14ac:dyDescent="0.15">
      <c r="A264" s="42"/>
    </row>
    <row r="265" spans="1:1" x14ac:dyDescent="0.15">
      <c r="A265" s="42"/>
    </row>
    <row r="266" spans="1:1" x14ac:dyDescent="0.15">
      <c r="A266" s="42"/>
    </row>
    <row r="267" spans="1:1" x14ac:dyDescent="0.15">
      <c r="A267" s="42"/>
    </row>
    <row r="268" spans="1:1" x14ac:dyDescent="0.15">
      <c r="A268" s="42"/>
    </row>
    <row r="269" spans="1:1" x14ac:dyDescent="0.15">
      <c r="A269" s="42"/>
    </row>
    <row r="270" spans="1:1" x14ac:dyDescent="0.15">
      <c r="A270" s="42"/>
    </row>
    <row r="271" spans="1:1" x14ac:dyDescent="0.15">
      <c r="A271" s="42"/>
    </row>
    <row r="272" spans="1:1" x14ac:dyDescent="0.15">
      <c r="A272" s="42"/>
    </row>
    <row r="273" spans="1:1" x14ac:dyDescent="0.15">
      <c r="A273" s="42"/>
    </row>
    <row r="274" spans="1:1" x14ac:dyDescent="0.15">
      <c r="A274" s="42"/>
    </row>
    <row r="275" spans="1:1" x14ac:dyDescent="0.15">
      <c r="A275" s="42"/>
    </row>
    <row r="276" spans="1:1" x14ac:dyDescent="0.15">
      <c r="A276" s="42"/>
    </row>
    <row r="277" spans="1:1" x14ac:dyDescent="0.15">
      <c r="A277" s="42"/>
    </row>
    <row r="278" spans="1:1" x14ac:dyDescent="0.15">
      <c r="A278" s="42"/>
    </row>
    <row r="279" spans="1:1" x14ac:dyDescent="0.15">
      <c r="A279" s="42"/>
    </row>
    <row r="280" spans="1:1" x14ac:dyDescent="0.15">
      <c r="A280" s="42"/>
    </row>
    <row r="281" spans="1:1" x14ac:dyDescent="0.15">
      <c r="A281" s="42"/>
    </row>
    <row r="282" spans="1:1" x14ac:dyDescent="0.15">
      <c r="A282" s="42"/>
    </row>
    <row r="283" spans="1:1" x14ac:dyDescent="0.15">
      <c r="A283" s="42"/>
    </row>
    <row r="284" spans="1:1" x14ac:dyDescent="0.15">
      <c r="A284" s="42"/>
    </row>
    <row r="285" spans="1:1" x14ac:dyDescent="0.15">
      <c r="A285" s="42"/>
    </row>
    <row r="286" spans="1:1" x14ac:dyDescent="0.15">
      <c r="A286" s="42"/>
    </row>
    <row r="287" spans="1:1" x14ac:dyDescent="0.15">
      <c r="A287" s="42"/>
    </row>
    <row r="288" spans="1:1" x14ac:dyDescent="0.15">
      <c r="A288" s="42"/>
    </row>
    <row r="289" spans="1:1" x14ac:dyDescent="0.15">
      <c r="A289" s="42"/>
    </row>
    <row r="290" spans="1:1" x14ac:dyDescent="0.15">
      <c r="A290" s="42"/>
    </row>
    <row r="291" spans="1:1" x14ac:dyDescent="0.15">
      <c r="A291" s="42"/>
    </row>
    <row r="292" spans="1:1" x14ac:dyDescent="0.15">
      <c r="A292" s="42"/>
    </row>
    <row r="293" spans="1:1" x14ac:dyDescent="0.15">
      <c r="A293" s="42"/>
    </row>
    <row r="294" spans="1:1" x14ac:dyDescent="0.15">
      <c r="A294" s="42"/>
    </row>
    <row r="295" spans="1:1" x14ac:dyDescent="0.15">
      <c r="A295" s="42"/>
    </row>
    <row r="296" spans="1:1" x14ac:dyDescent="0.15">
      <c r="A296" s="42"/>
    </row>
    <row r="297" spans="1:1" x14ac:dyDescent="0.15">
      <c r="A297" s="42"/>
    </row>
    <row r="298" spans="1:1" x14ac:dyDescent="0.15">
      <c r="A298" s="42"/>
    </row>
    <row r="299" spans="1:1" x14ac:dyDescent="0.15">
      <c r="A299" s="42"/>
    </row>
    <row r="300" spans="1:1" x14ac:dyDescent="0.15">
      <c r="A300" s="42"/>
    </row>
    <row r="301" spans="1:1" x14ac:dyDescent="0.15">
      <c r="A301" s="42"/>
    </row>
    <row r="302" spans="1:1" x14ac:dyDescent="0.15">
      <c r="A302" s="42"/>
    </row>
    <row r="303" spans="1:1" x14ac:dyDescent="0.15">
      <c r="A303" s="42"/>
    </row>
    <row r="304" spans="1:1" x14ac:dyDescent="0.15">
      <c r="A304" s="42"/>
    </row>
    <row r="305" spans="1:1" x14ac:dyDescent="0.15">
      <c r="A305" s="42"/>
    </row>
    <row r="306" spans="1:1" x14ac:dyDescent="0.15">
      <c r="A306" s="42"/>
    </row>
    <row r="307" spans="1:1" x14ac:dyDescent="0.15">
      <c r="A307" s="42"/>
    </row>
    <row r="308" spans="1:1" x14ac:dyDescent="0.15">
      <c r="A308" s="42"/>
    </row>
    <row r="309" spans="1:1" x14ac:dyDescent="0.15">
      <c r="A309" s="42"/>
    </row>
    <row r="310" spans="1:1" x14ac:dyDescent="0.15">
      <c r="A310" s="42"/>
    </row>
    <row r="311" spans="1:1" x14ac:dyDescent="0.15">
      <c r="A311" s="42"/>
    </row>
    <row r="312" spans="1:1" x14ac:dyDescent="0.15">
      <c r="A312" s="42"/>
    </row>
    <row r="313" spans="1:1" x14ac:dyDescent="0.15">
      <c r="A313" s="42"/>
    </row>
    <row r="314" spans="1:1" x14ac:dyDescent="0.15">
      <c r="A314" s="42"/>
    </row>
    <row r="315" spans="1:1" x14ac:dyDescent="0.15">
      <c r="A315" s="42"/>
    </row>
    <row r="316" spans="1:1" x14ac:dyDescent="0.15">
      <c r="A316" s="42"/>
    </row>
    <row r="317" spans="1:1" x14ac:dyDescent="0.15">
      <c r="A317" s="42"/>
    </row>
    <row r="318" spans="1:1" x14ac:dyDescent="0.15">
      <c r="A318" s="42"/>
    </row>
    <row r="319" spans="1:1" x14ac:dyDescent="0.15">
      <c r="A319" s="42"/>
    </row>
    <row r="320" spans="1:1" x14ac:dyDescent="0.15">
      <c r="A320" s="42"/>
    </row>
    <row r="321" spans="1:1" x14ac:dyDescent="0.15">
      <c r="A321" s="42"/>
    </row>
    <row r="322" spans="1:1" x14ac:dyDescent="0.15">
      <c r="A322" s="42"/>
    </row>
    <row r="323" spans="1:1" x14ac:dyDescent="0.15">
      <c r="A323" s="42"/>
    </row>
    <row r="324" spans="1:1" x14ac:dyDescent="0.15">
      <c r="A324" s="42"/>
    </row>
    <row r="325" spans="1:1" x14ac:dyDescent="0.15">
      <c r="A325" s="42"/>
    </row>
    <row r="326" spans="1:1" x14ac:dyDescent="0.15">
      <c r="A326" s="42"/>
    </row>
    <row r="327" spans="1:1" x14ac:dyDescent="0.15">
      <c r="A327" s="42"/>
    </row>
    <row r="328" spans="1:1" x14ac:dyDescent="0.15">
      <c r="A328" s="42"/>
    </row>
    <row r="329" spans="1:1" x14ac:dyDescent="0.15">
      <c r="A329" s="42"/>
    </row>
    <row r="330" spans="1:1" x14ac:dyDescent="0.15">
      <c r="A330" s="42"/>
    </row>
    <row r="331" spans="1:1" x14ac:dyDescent="0.15">
      <c r="A331" s="42"/>
    </row>
    <row r="332" spans="1:1" x14ac:dyDescent="0.15">
      <c r="A332" s="42"/>
    </row>
    <row r="333" spans="1:1" x14ac:dyDescent="0.15">
      <c r="A333" s="42"/>
    </row>
    <row r="334" spans="1:1" x14ac:dyDescent="0.15">
      <c r="A334" s="42"/>
    </row>
    <row r="335" spans="1:1" x14ac:dyDescent="0.15">
      <c r="A335" s="42"/>
    </row>
    <row r="336" spans="1:1" x14ac:dyDescent="0.15">
      <c r="A336" s="42"/>
    </row>
    <row r="337" spans="1:1" x14ac:dyDescent="0.15">
      <c r="A337" s="42"/>
    </row>
    <row r="338" spans="1:1" x14ac:dyDescent="0.15">
      <c r="A338" s="42"/>
    </row>
    <row r="339" spans="1:1" x14ac:dyDescent="0.15">
      <c r="A339" s="42"/>
    </row>
  </sheetData>
  <mergeCells count="2">
    <mergeCell ref="A1:D1"/>
    <mergeCell ref="A2:D2"/>
  </mergeCells>
  <phoneticPr fontId="2"/>
  <printOptions horizontalCentered="1"/>
  <pageMargins left="0.43307086614173229" right="0.39370078740157483" top="0.31496062992125984" bottom="0.43307086614173229" header="0.23622047244094491" footer="0.27559055118110237"/>
  <pageSetup paperSize="9" scale="96" firstPageNumber="3" orientation="portrait" useFirstPageNumber="1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35778-05D8-4931-A321-86484B5B75CC}">
  <sheetPr>
    <pageSetUpPr fitToPage="1"/>
  </sheetPr>
  <dimension ref="A1:W45"/>
  <sheetViews>
    <sheetView workbookViewId="0">
      <selection activeCell="D18" sqref="D18:E19"/>
    </sheetView>
  </sheetViews>
  <sheetFormatPr defaultColWidth="9" defaultRowHeight="18" customHeight="1" x14ac:dyDescent="0.15"/>
  <cols>
    <col min="1" max="1" width="4.375" style="59" customWidth="1"/>
    <col min="2" max="2" width="16.375" style="59" customWidth="1"/>
    <col min="3" max="3" width="11" style="59" customWidth="1"/>
    <col min="4" max="9" width="9" style="59"/>
    <col min="10" max="10" width="9" style="59" customWidth="1"/>
    <col min="11" max="16384" width="9" style="59"/>
  </cols>
  <sheetData>
    <row r="1" spans="1:23" ht="18.75" x14ac:dyDescent="0.15">
      <c r="A1" s="111" t="s">
        <v>211</v>
      </c>
      <c r="B1" s="110"/>
      <c r="C1" s="110"/>
      <c r="D1" s="110"/>
      <c r="E1" s="110"/>
      <c r="F1" s="110"/>
      <c r="G1" s="110"/>
      <c r="H1" s="110"/>
      <c r="I1" s="110"/>
      <c r="J1" s="110"/>
      <c r="K1" s="109"/>
    </row>
    <row r="2" spans="1:23" ht="18" customHeight="1" x14ac:dyDescent="0.15">
      <c r="A2" s="108"/>
      <c r="B2" s="107"/>
      <c r="C2" s="107"/>
      <c r="D2" s="107"/>
      <c r="E2" s="107"/>
      <c r="F2" s="107"/>
      <c r="G2" s="107"/>
      <c r="H2" s="107"/>
      <c r="I2" s="107"/>
      <c r="J2" s="107"/>
    </row>
    <row r="3" spans="1:23" s="106" customFormat="1" ht="6.75" customHeight="1" x14ac:dyDescent="0.15"/>
    <row r="4" spans="1:23" s="62" customFormat="1" ht="15" customHeight="1" x14ac:dyDescent="0.15">
      <c r="A4" s="11" t="s">
        <v>210</v>
      </c>
    </row>
    <row r="5" spans="1:23" s="62" customFormat="1" ht="15" customHeight="1" x14ac:dyDescent="0.15">
      <c r="A5" s="11" t="s">
        <v>209</v>
      </c>
    </row>
    <row r="6" spans="1:23" ht="15" customHeight="1" x14ac:dyDescent="0.15">
      <c r="B6" s="105"/>
      <c r="C6" s="105"/>
      <c r="D6" s="105"/>
      <c r="E6" s="105"/>
      <c r="F6" s="105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</row>
    <row r="7" spans="1:23" ht="18" customHeight="1" x14ac:dyDescent="0.15">
      <c r="A7" s="104" t="s">
        <v>208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</row>
    <row r="8" spans="1:23" ht="15" customHeight="1" x14ac:dyDescent="0.1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ht="15" customHeight="1" x14ac:dyDescent="0.15">
      <c r="A9" s="62" t="s">
        <v>207</v>
      </c>
      <c r="B9" s="62" t="s">
        <v>206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</row>
    <row r="10" spans="1:23" ht="15" customHeight="1" x14ac:dyDescent="0.15">
      <c r="A10" s="62"/>
      <c r="B10" s="62" t="s">
        <v>205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spans="1:23" ht="15" customHeight="1" x14ac:dyDescent="0.1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ht="15" customHeight="1" x14ac:dyDescent="0.15">
      <c r="A12" s="62" t="s">
        <v>204</v>
      </c>
      <c r="B12" s="62"/>
      <c r="C12" s="62"/>
      <c r="D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</row>
    <row r="13" spans="1:23" ht="15" customHeight="1" x14ac:dyDescent="0.15">
      <c r="A13" s="62"/>
      <c r="B13" s="62" t="s">
        <v>203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</row>
    <row r="14" spans="1:23" ht="15" customHeight="1" x14ac:dyDescent="0.1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</row>
    <row r="15" spans="1:23" ht="18" customHeight="1" x14ac:dyDescent="0.15">
      <c r="A15" s="93" t="s">
        <v>202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1:23" ht="15" customHeight="1" x14ac:dyDescent="0.15">
      <c r="A16" s="93"/>
      <c r="B16" s="62" t="s">
        <v>201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</row>
    <row r="17" spans="1:23" ht="15" customHeight="1" x14ac:dyDescent="0.15">
      <c r="A17" s="93"/>
      <c r="B17" s="62"/>
      <c r="C17" s="62"/>
      <c r="D17" s="62"/>
      <c r="E17" s="62"/>
      <c r="F17" s="62"/>
      <c r="G17" s="62"/>
      <c r="H17" s="62"/>
      <c r="I17" s="62"/>
      <c r="J17" s="62"/>
      <c r="K17" s="103" t="s">
        <v>182</v>
      </c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</row>
    <row r="18" spans="1:23" ht="15" customHeight="1" x14ac:dyDescent="0.15">
      <c r="A18" s="62"/>
      <c r="B18" s="89" t="s">
        <v>194</v>
      </c>
      <c r="C18" s="88"/>
      <c r="D18" s="89" t="s">
        <v>200</v>
      </c>
      <c r="E18" s="88"/>
      <c r="F18" s="102" t="s">
        <v>199</v>
      </c>
      <c r="G18" s="101"/>
      <c r="H18" s="102" t="s">
        <v>198</v>
      </c>
      <c r="I18" s="101"/>
      <c r="J18" s="89" t="s">
        <v>193</v>
      </c>
      <c r="K18" s="88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</row>
    <row r="19" spans="1:23" ht="15" customHeight="1" x14ac:dyDescent="0.15">
      <c r="A19" s="62"/>
      <c r="B19" s="85"/>
      <c r="C19" s="84"/>
      <c r="D19" s="85"/>
      <c r="E19" s="84"/>
      <c r="F19" s="100"/>
      <c r="G19" s="99"/>
      <c r="H19" s="100"/>
      <c r="I19" s="99"/>
      <c r="J19" s="85"/>
      <c r="K19" s="84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</row>
    <row r="20" spans="1:23" ht="15" customHeight="1" x14ac:dyDescent="0.15">
      <c r="A20" s="62"/>
      <c r="B20" s="83" t="s">
        <v>189</v>
      </c>
      <c r="C20" s="82"/>
      <c r="D20" s="80"/>
      <c r="E20" s="79"/>
      <c r="F20" s="80"/>
      <c r="G20" s="79"/>
      <c r="H20" s="98"/>
      <c r="I20" s="97"/>
      <c r="J20" s="80"/>
      <c r="K20" s="79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</row>
    <row r="21" spans="1:23" ht="15" customHeight="1" x14ac:dyDescent="0.15">
      <c r="A21" s="62"/>
      <c r="B21" s="78" t="s">
        <v>197</v>
      </c>
      <c r="C21" s="77"/>
      <c r="D21" s="76">
        <v>18786889</v>
      </c>
      <c r="E21" s="75"/>
      <c r="F21" s="96">
        <v>0</v>
      </c>
      <c r="G21" s="95"/>
      <c r="H21" s="96">
        <v>0</v>
      </c>
      <c r="I21" s="95"/>
      <c r="J21" s="76">
        <f>+D21+F21-H21</f>
        <v>18786889</v>
      </c>
      <c r="K21" s="75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</row>
    <row r="22" spans="1:23" ht="15" customHeight="1" x14ac:dyDescent="0.15">
      <c r="A22" s="62"/>
      <c r="B22" s="78" t="s">
        <v>187</v>
      </c>
      <c r="C22" s="77"/>
      <c r="D22" s="76">
        <v>2522000</v>
      </c>
      <c r="E22" s="75"/>
      <c r="F22" s="96">
        <v>0</v>
      </c>
      <c r="G22" s="95"/>
      <c r="H22" s="96">
        <v>0</v>
      </c>
      <c r="I22" s="95"/>
      <c r="J22" s="76">
        <f>+D22+F22-H22</f>
        <v>2522000</v>
      </c>
      <c r="K22" s="75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</row>
    <row r="23" spans="1:23" ht="15" customHeight="1" x14ac:dyDescent="0.15">
      <c r="A23" s="62"/>
      <c r="B23" s="78"/>
      <c r="C23" s="77"/>
      <c r="D23" s="76"/>
      <c r="E23" s="75"/>
      <c r="F23" s="96"/>
      <c r="G23" s="95"/>
      <c r="H23" s="96"/>
      <c r="I23" s="95"/>
      <c r="J23" s="76"/>
      <c r="K23" s="75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ht="15" customHeight="1" x14ac:dyDescent="0.15">
      <c r="B24" s="68" t="s">
        <v>185</v>
      </c>
      <c r="C24" s="94"/>
      <c r="D24" s="66">
        <f>SUM(D21:E23)</f>
        <v>21308889</v>
      </c>
      <c r="E24" s="65"/>
      <c r="F24" s="66">
        <f>SUM(F21:G23)</f>
        <v>0</v>
      </c>
      <c r="G24" s="65"/>
      <c r="H24" s="66">
        <f>SUM(H21:I23)</f>
        <v>0</v>
      </c>
      <c r="I24" s="65"/>
      <c r="J24" s="66">
        <f>SUM(J21:K23)</f>
        <v>21308889</v>
      </c>
      <c r="K24" s="65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</row>
    <row r="25" spans="1:23" s="62" customFormat="1" ht="15" customHeight="1" x14ac:dyDescent="0.1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1:23" s="62" customFormat="1" ht="15" customHeight="1" x14ac:dyDescent="0.15">
      <c r="A26" s="93" t="s">
        <v>196</v>
      </c>
      <c r="L26" s="59"/>
    </row>
    <row r="27" spans="1:23" s="62" customFormat="1" ht="15" customHeight="1" x14ac:dyDescent="0.15">
      <c r="A27" s="93"/>
      <c r="B27" s="62" t="s">
        <v>195</v>
      </c>
      <c r="L27" s="59"/>
    </row>
    <row r="28" spans="1:23" s="62" customFormat="1" ht="15" customHeight="1" x14ac:dyDescent="0.15">
      <c r="A28" s="93"/>
      <c r="I28" s="92"/>
      <c r="J28" s="92"/>
      <c r="K28" s="92" t="s">
        <v>182</v>
      </c>
      <c r="L28" s="59"/>
    </row>
    <row r="29" spans="1:23" s="62" customFormat="1" ht="15" customHeight="1" x14ac:dyDescent="0.15">
      <c r="B29" s="89" t="s">
        <v>194</v>
      </c>
      <c r="C29" s="88"/>
      <c r="D29" s="89" t="s">
        <v>193</v>
      </c>
      <c r="E29" s="88"/>
      <c r="F29" s="91" t="s">
        <v>192</v>
      </c>
      <c r="G29" s="90"/>
      <c r="H29" s="91" t="s">
        <v>191</v>
      </c>
      <c r="I29" s="90"/>
      <c r="J29" s="89" t="s">
        <v>190</v>
      </c>
      <c r="K29" s="88"/>
      <c r="L29" s="59"/>
    </row>
    <row r="30" spans="1:23" s="62" customFormat="1" ht="15" customHeight="1" x14ac:dyDescent="0.15">
      <c r="B30" s="85"/>
      <c r="C30" s="84"/>
      <c r="D30" s="85"/>
      <c r="E30" s="84"/>
      <c r="F30" s="87"/>
      <c r="G30" s="86"/>
      <c r="H30" s="87"/>
      <c r="I30" s="86"/>
      <c r="J30" s="85"/>
      <c r="K30" s="84"/>
      <c r="L30" s="59"/>
    </row>
    <row r="31" spans="1:23" s="62" customFormat="1" ht="15" customHeight="1" x14ac:dyDescent="0.15">
      <c r="B31" s="83" t="s">
        <v>189</v>
      </c>
      <c r="C31" s="82"/>
      <c r="D31" s="80"/>
      <c r="E31" s="79"/>
      <c r="F31" s="80"/>
      <c r="G31" s="81"/>
      <c r="H31" s="80"/>
      <c r="I31" s="79"/>
      <c r="J31" s="80"/>
      <c r="K31" s="79"/>
      <c r="L31" s="59"/>
    </row>
    <row r="32" spans="1:23" s="62" customFormat="1" ht="15" customHeight="1" x14ac:dyDescent="0.15">
      <c r="B32" s="78" t="s">
        <v>188</v>
      </c>
      <c r="C32" s="77"/>
      <c r="D32" s="76">
        <f>+J21</f>
        <v>18786889</v>
      </c>
      <c r="E32" s="75"/>
      <c r="F32" s="74" t="s">
        <v>186</v>
      </c>
      <c r="G32" s="73"/>
      <c r="H32" s="72">
        <f>+D32</f>
        <v>18786889</v>
      </c>
      <c r="I32" s="71"/>
      <c r="J32" s="70" t="s">
        <v>186</v>
      </c>
      <c r="K32" s="69"/>
      <c r="L32" s="59"/>
    </row>
    <row r="33" spans="1:12" s="62" customFormat="1" ht="15" customHeight="1" x14ac:dyDescent="0.15">
      <c r="B33" s="78" t="s">
        <v>187</v>
      </c>
      <c r="C33" s="77"/>
      <c r="D33" s="76">
        <f>+J22</f>
        <v>2522000</v>
      </c>
      <c r="E33" s="75"/>
      <c r="F33" s="74" t="s">
        <v>186</v>
      </c>
      <c r="G33" s="73"/>
      <c r="H33" s="72">
        <f>+D33</f>
        <v>2522000</v>
      </c>
      <c r="I33" s="71"/>
      <c r="J33" s="70" t="s">
        <v>186</v>
      </c>
      <c r="K33" s="69"/>
      <c r="L33" s="59"/>
    </row>
    <row r="34" spans="1:12" s="62" customFormat="1" ht="15" customHeight="1" x14ac:dyDescent="0.15">
      <c r="B34" s="78"/>
      <c r="C34" s="77"/>
      <c r="D34" s="76"/>
      <c r="E34" s="75"/>
      <c r="F34" s="74"/>
      <c r="G34" s="73"/>
      <c r="H34" s="72"/>
      <c r="I34" s="71"/>
      <c r="J34" s="70"/>
      <c r="K34" s="69"/>
      <c r="L34" s="59"/>
    </row>
    <row r="35" spans="1:12" s="62" customFormat="1" ht="15" customHeight="1" x14ac:dyDescent="0.15">
      <c r="A35" s="59"/>
      <c r="B35" s="68" t="s">
        <v>185</v>
      </c>
      <c r="C35" s="67"/>
      <c r="D35" s="66">
        <f>SUM(D32:E34)</f>
        <v>21308889</v>
      </c>
      <c r="E35" s="65"/>
      <c r="F35" s="64">
        <f>SUM(F32:G34)</f>
        <v>0</v>
      </c>
      <c r="G35" s="63"/>
      <c r="H35" s="64">
        <f>SUM(H32:I34)</f>
        <v>21308889</v>
      </c>
      <c r="I35" s="63"/>
      <c r="J35" s="64">
        <f>SUM(J32:K34)</f>
        <v>0</v>
      </c>
      <c r="K35" s="63"/>
      <c r="L35" s="59"/>
    </row>
    <row r="36" spans="1:12" ht="15" customHeight="1" x14ac:dyDescent="0.15">
      <c r="F36" s="61"/>
    </row>
    <row r="38" spans="1:12" ht="18" customHeight="1" x14ac:dyDescent="0.15">
      <c r="H38" s="60"/>
      <c r="I38" s="60"/>
      <c r="J38" s="60"/>
      <c r="K38" s="60"/>
      <c r="L38" s="60"/>
    </row>
    <row r="39" spans="1:12" ht="18" customHeight="1" x14ac:dyDescent="0.15">
      <c r="H39" s="60"/>
      <c r="I39" s="60"/>
      <c r="J39" s="60"/>
      <c r="K39" s="60"/>
      <c r="L39" s="60"/>
    </row>
    <row r="40" spans="1:12" ht="18" customHeight="1" x14ac:dyDescent="0.15">
      <c r="H40" s="60"/>
      <c r="I40" s="60"/>
      <c r="J40" s="60"/>
      <c r="K40" s="60"/>
      <c r="L40" s="60"/>
    </row>
    <row r="41" spans="1:12" ht="18" customHeight="1" x14ac:dyDescent="0.15">
      <c r="H41" s="60"/>
      <c r="I41" s="60"/>
      <c r="J41" s="60"/>
      <c r="K41" s="60"/>
      <c r="L41" s="60"/>
    </row>
    <row r="42" spans="1:12" ht="18" customHeight="1" x14ac:dyDescent="0.15">
      <c r="H42" s="60"/>
      <c r="I42" s="60"/>
      <c r="J42" s="60"/>
      <c r="K42" s="60"/>
      <c r="L42" s="60"/>
    </row>
    <row r="43" spans="1:12" ht="18" customHeight="1" x14ac:dyDescent="0.15">
      <c r="H43" s="60"/>
      <c r="I43" s="60"/>
      <c r="J43" s="60"/>
      <c r="K43" s="60"/>
      <c r="L43" s="60"/>
    </row>
    <row r="44" spans="1:12" ht="18" customHeight="1" x14ac:dyDescent="0.15">
      <c r="H44" s="60"/>
      <c r="I44" s="60"/>
      <c r="J44" s="60"/>
      <c r="K44" s="60"/>
      <c r="L44" s="60"/>
    </row>
    <row r="45" spans="1:12" ht="18" customHeight="1" x14ac:dyDescent="0.15">
      <c r="H45" s="60"/>
      <c r="I45" s="60"/>
      <c r="J45" s="60"/>
      <c r="K45" s="60"/>
      <c r="L45" s="60"/>
    </row>
  </sheetData>
  <mergeCells count="59">
    <mergeCell ref="H20:I20"/>
    <mergeCell ref="J20:K20"/>
    <mergeCell ref="D18:E19"/>
    <mergeCell ref="B21:C21"/>
    <mergeCell ref="D21:E21"/>
    <mergeCell ref="F21:G21"/>
    <mergeCell ref="F18:G19"/>
    <mergeCell ref="D20:E20"/>
    <mergeCell ref="F20:G20"/>
    <mergeCell ref="F29:G30"/>
    <mergeCell ref="F31:G31"/>
    <mergeCell ref="J29:K30"/>
    <mergeCell ref="H29:I30"/>
    <mergeCell ref="A1:K1"/>
    <mergeCell ref="J21:K21"/>
    <mergeCell ref="H18:I19"/>
    <mergeCell ref="H21:I21"/>
    <mergeCell ref="J18:K19"/>
    <mergeCell ref="B18:C19"/>
    <mergeCell ref="F33:G33"/>
    <mergeCell ref="H32:I32"/>
    <mergeCell ref="J32:K32"/>
    <mergeCell ref="H33:I33"/>
    <mergeCell ref="B29:C30"/>
    <mergeCell ref="D29:E30"/>
    <mergeCell ref="J33:K33"/>
    <mergeCell ref="H31:I31"/>
    <mergeCell ref="J31:K31"/>
    <mergeCell ref="D31:E31"/>
    <mergeCell ref="J34:K34"/>
    <mergeCell ref="H34:I34"/>
    <mergeCell ref="B32:C32"/>
    <mergeCell ref="D32:E32"/>
    <mergeCell ref="F32:G32"/>
    <mergeCell ref="B34:C34"/>
    <mergeCell ref="D34:E34"/>
    <mergeCell ref="F34:G34"/>
    <mergeCell ref="B33:C33"/>
    <mergeCell ref="D33:E33"/>
    <mergeCell ref="F22:G22"/>
    <mergeCell ref="F23:G23"/>
    <mergeCell ref="H23:I23"/>
    <mergeCell ref="B23:C23"/>
    <mergeCell ref="D23:E23"/>
    <mergeCell ref="J35:K35"/>
    <mergeCell ref="B35:C35"/>
    <mergeCell ref="D35:E35"/>
    <mergeCell ref="F35:G35"/>
    <mergeCell ref="H35:I35"/>
    <mergeCell ref="J23:K23"/>
    <mergeCell ref="J22:K22"/>
    <mergeCell ref="H22:I22"/>
    <mergeCell ref="B24:C24"/>
    <mergeCell ref="D24:E24"/>
    <mergeCell ref="F24:G24"/>
    <mergeCell ref="H24:I24"/>
    <mergeCell ref="J24:K24"/>
    <mergeCell ref="B22:C22"/>
    <mergeCell ref="D22:E22"/>
  </mergeCells>
  <phoneticPr fontId="2"/>
  <pageMargins left="0.70866141732283472" right="0.39370078740157483" top="0.98425196850393704" bottom="0.19685039370078741" header="0.31496062992125984" footer="0.31496062992125984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6E290-A62E-45BA-B578-9074E739B122}">
  <dimension ref="A1:AI12"/>
  <sheetViews>
    <sheetView tabSelected="1" zoomScaleNormal="100" workbookViewId="0">
      <selection activeCell="P35" sqref="P35"/>
    </sheetView>
  </sheetViews>
  <sheetFormatPr defaultColWidth="9" defaultRowHeight="13.5" x14ac:dyDescent="0.15"/>
  <cols>
    <col min="1" max="35" width="3.5" style="112" customWidth="1"/>
    <col min="36" max="16384" width="9" style="112"/>
  </cols>
  <sheetData>
    <row r="1" spans="1:35" ht="18.75" x14ac:dyDescent="0.15">
      <c r="A1" s="117" t="s">
        <v>216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6"/>
      <c r="AC1" s="116"/>
      <c r="AD1" s="116"/>
      <c r="AE1" s="116"/>
      <c r="AF1" s="116"/>
      <c r="AG1" s="116"/>
      <c r="AH1" s="116"/>
      <c r="AI1" s="113"/>
    </row>
    <row r="2" spans="1:35" ht="18.75" x14ac:dyDescent="0.1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3"/>
    </row>
    <row r="3" spans="1:35" ht="18.75" x14ac:dyDescent="0.1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3"/>
    </row>
    <row r="4" spans="1:35" ht="18" customHeight="1" x14ac:dyDescent="0.15">
      <c r="A4" s="113" t="s">
        <v>215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</row>
    <row r="5" spans="1:35" ht="18" customHeight="1" x14ac:dyDescent="0.15">
      <c r="A5" s="113"/>
      <c r="B5" s="113" t="s">
        <v>214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</row>
    <row r="6" spans="1:35" ht="18" customHeight="1" x14ac:dyDescent="0.15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</row>
    <row r="7" spans="1:35" ht="18" customHeight="1" x14ac:dyDescent="0.15">
      <c r="A7" s="113" t="s">
        <v>213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</row>
    <row r="8" spans="1:35" ht="18" customHeight="1" x14ac:dyDescent="0.15">
      <c r="A8" s="113"/>
      <c r="B8" s="113" t="s">
        <v>212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</row>
    <row r="9" spans="1:35" ht="18" customHeight="1" x14ac:dyDescent="0.15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</row>
    <row r="10" spans="1:35" x14ac:dyDescent="0.15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</row>
    <row r="11" spans="1:35" x14ac:dyDescent="0.1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</row>
    <row r="12" spans="1:35" x14ac:dyDescent="0.15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</row>
  </sheetData>
  <mergeCells count="1">
    <mergeCell ref="A1:AA1"/>
  </mergeCells>
  <phoneticPr fontId="2"/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表紙</vt:lpstr>
      <vt:lpstr>貸借対照表</vt:lpstr>
      <vt:lpstr>正味財産増減計算書</vt:lpstr>
      <vt:lpstr>財務諸表注記</vt:lpstr>
      <vt:lpstr>附属明細書</vt:lpstr>
      <vt:lpstr>正味財産増減計算書!Print_Area</vt:lpstr>
      <vt:lpstr>貸借対照表!Print_Area</vt:lpstr>
      <vt:lpstr>表紙!Print_Area</vt:lpstr>
      <vt:lpstr>附属明細書!Print_Area</vt:lpstr>
      <vt:lpstr>正味財産増減計算書!Print_Titles</vt:lpstr>
      <vt:lpstr>貸借対照表!Print_Titles</vt:lpstr>
    </vt:vector>
  </TitlesOfParts>
  <Company>KAKO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KAKO</dc:creator>
  <cp:lastModifiedBy>義 松川</cp:lastModifiedBy>
  <cp:lastPrinted>2024-04-22T08:37:25Z</cp:lastPrinted>
  <dcterms:created xsi:type="dcterms:W3CDTF">2013-01-16T08:57:52Z</dcterms:created>
  <dcterms:modified xsi:type="dcterms:W3CDTF">2024-07-03T04:18:29Z</dcterms:modified>
</cp:coreProperties>
</file>