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予算書" sheetId="1" r:id="rId1"/>
    <sheet name="事業計画書" sheetId="2" r:id="rId2"/>
  </sheets>
  <definedNames>
    <definedName name="_xlnm.Print_Area" localSheetId="1">'事業計画書'!$A$1:$L$34</definedName>
  </definedNames>
  <calcPr fullCalcOnLoad="1"/>
</workbook>
</file>

<file path=xl/sharedStrings.xml><?xml version="1.0" encoding="utf-8"?>
<sst xmlns="http://schemas.openxmlformats.org/spreadsheetml/2006/main" count="211" uniqueCount="141">
  <si>
    <t xml:space="preserve"> </t>
  </si>
  <si>
    <t xml:space="preserve">         自　　平成２４年　４月　１日</t>
  </si>
  <si>
    <t>　　　</t>
  </si>
  <si>
    <t xml:space="preserve">         至　　平成２５年　３月３１日　</t>
  </si>
  <si>
    <t>（単位：円）</t>
  </si>
  <si>
    <t>科　　　　　　　目</t>
  </si>
  <si>
    <t>平成２４年度</t>
  </si>
  <si>
    <t>平成２３年度</t>
  </si>
  <si>
    <t>増　　減</t>
  </si>
  <si>
    <t>備　　　考</t>
  </si>
  <si>
    <t>Ⅰ</t>
  </si>
  <si>
    <t>事業活動収支の部</t>
  </si>
  <si>
    <t>事業活動収入</t>
  </si>
  <si>
    <t>①</t>
  </si>
  <si>
    <t>基本財産運用収入</t>
  </si>
  <si>
    <t>（</t>
  </si>
  <si>
    <t>）</t>
  </si>
  <si>
    <t>定期預金利息0.3%</t>
  </si>
  <si>
    <t>　基本財産利息収入</t>
  </si>
  <si>
    <t>②</t>
  </si>
  <si>
    <t>会費・入会金収入</t>
  </si>
  <si>
    <t>　入会金収入</t>
  </si>
  <si>
    <t>　正会員会費収入</t>
  </si>
  <si>
    <t>1，９５０名</t>
  </si>
  <si>
    <t>　賛助会員会費収入</t>
  </si>
  <si>
    <t>５００名　・　２０法人</t>
  </si>
  <si>
    <t>③</t>
  </si>
  <si>
    <t>事業収入</t>
  </si>
  <si>
    <t>　大会出場料収入</t>
  </si>
  <si>
    <t>　講習会会費収入</t>
  </si>
  <si>
    <t>　その他事業収入</t>
  </si>
  <si>
    <t>機関誌頒布代他</t>
  </si>
  <si>
    <t>④</t>
  </si>
  <si>
    <t>補助金収入</t>
  </si>
  <si>
    <t>　補助金収入</t>
  </si>
  <si>
    <t>⑤</t>
  </si>
  <si>
    <t>負担金収入</t>
  </si>
  <si>
    <t>　負担金収入</t>
  </si>
  <si>
    <t>名人位クイーン位戦他</t>
  </si>
  <si>
    <t>⑥</t>
  </si>
  <si>
    <t>寄附金収入</t>
  </si>
  <si>
    <t>　寄附金収入</t>
  </si>
  <si>
    <t>段位昇段、国民文化祭他寄附金</t>
  </si>
  <si>
    <t>⑦</t>
  </si>
  <si>
    <t>雑収入</t>
  </si>
  <si>
    <t>　受取利息</t>
  </si>
  <si>
    <t>　雑収入</t>
  </si>
  <si>
    <t>事業活動収入計　（Ａ）</t>
  </si>
  <si>
    <t>事業活動支出の部</t>
  </si>
  <si>
    <t>事業費</t>
  </si>
  <si>
    <t>一　大会経費</t>
  </si>
  <si>
    <t>名人位クイーン位戦他</t>
  </si>
  <si>
    <t>二　講演会・講習会経費　　</t>
  </si>
  <si>
    <t>新春講演会他</t>
  </si>
  <si>
    <t>三　調査研究経費</t>
  </si>
  <si>
    <t>小倉百人一首本文に関する調査他</t>
  </si>
  <si>
    <t>四　段位制度経費</t>
  </si>
  <si>
    <t>五　その他経費</t>
  </si>
  <si>
    <t>機関誌発行他</t>
  </si>
  <si>
    <t xml:space="preserve"> </t>
  </si>
  <si>
    <t>②</t>
  </si>
  <si>
    <t>管理費</t>
  </si>
  <si>
    <t>　役員報酬支出</t>
  </si>
  <si>
    <t>監事2名</t>
  </si>
  <si>
    <t>　給料手当支出</t>
  </si>
  <si>
    <t>事務員1名</t>
  </si>
  <si>
    <t>　福利厚生支出</t>
  </si>
  <si>
    <t>　会議支出</t>
  </si>
  <si>
    <t>総会・理事会他</t>
  </si>
  <si>
    <t>　旅費交通支出</t>
  </si>
  <si>
    <t>　通信運搬支出</t>
  </si>
  <si>
    <t>電話・郵便他</t>
  </si>
  <si>
    <t>　什器備品支出</t>
  </si>
  <si>
    <t>　消耗品支出</t>
  </si>
  <si>
    <t>　印刷製本支出</t>
  </si>
  <si>
    <t>通信文書印刷代他</t>
  </si>
  <si>
    <t>　光熱水料支出</t>
  </si>
  <si>
    <t>　賃借支出</t>
  </si>
  <si>
    <t>　諸謝支出</t>
  </si>
  <si>
    <t>顧問料他</t>
  </si>
  <si>
    <t>　租税公課支出</t>
  </si>
  <si>
    <t>　雑費</t>
  </si>
  <si>
    <t>事業活動支出計</t>
  </si>
  <si>
    <t>　　事業活動収支差額 （Ａ）</t>
  </si>
  <si>
    <t>Ⅱ</t>
  </si>
  <si>
    <t>投資活動収支の部</t>
  </si>
  <si>
    <t>投資活動収入</t>
  </si>
  <si>
    <t>①</t>
  </si>
  <si>
    <t>特定預金収入</t>
  </si>
  <si>
    <t>　特定預金収入</t>
  </si>
  <si>
    <t>投資活動収入計</t>
  </si>
  <si>
    <t>投資活動支出</t>
  </si>
  <si>
    <t>特定資産積立支出</t>
  </si>
  <si>
    <t>　退職給与引当預金支出</t>
  </si>
  <si>
    <t>投資活動支出計</t>
  </si>
  <si>
    <t>　投資活動収支差額　（Ｂ）</t>
  </si>
  <si>
    <t>Ⅲ</t>
  </si>
  <si>
    <t>財務活動収支の部</t>
  </si>
  <si>
    <t>Ⅳ</t>
  </si>
  <si>
    <t>予備費支出</t>
  </si>
  <si>
    <t>　予備費支出　　　　（Ｃ）</t>
  </si>
  <si>
    <t>当期収支差額（Ａ）＋（Ｂ）－（Ｃ）</t>
  </si>
  <si>
    <t>前期繰越収支差額　（Ｄ）</t>
  </si>
  <si>
    <t>次期繰越収支差額（Ｄ）＋（Ａ）＋（Ｂ）－（Ｃ）</t>
  </si>
  <si>
    <t>（注）</t>
  </si>
  <si>
    <t>１　借入金限度額　　　　０円</t>
  </si>
  <si>
    <t>２　債務負担額　　　　　 ０円</t>
  </si>
  <si>
    <t>平  成  ２ ４　年  度  収  支  予  算  書</t>
  </si>
  <si>
    <t>自　　平成２４年　４月　１日</t>
  </si>
  <si>
    <t>至　　平成２５年　３月３１日</t>
  </si>
  <si>
    <t xml:space="preserve">小倉百人一首かるた大会の開催及び支援                </t>
  </si>
  <si>
    <t>(</t>
  </si>
  <si>
    <t>千円）</t>
  </si>
  <si>
    <t xml:space="preserve">小倉百人一首かるた大会の開催及び支援 については、本年度は以下のような事業を実施する。               </t>
  </si>
  <si>
    <t xml:space="preserve">(1) 名人位・クイーン位戦等タイトル戦の開催（９回）    </t>
  </si>
  <si>
    <t xml:space="preserve">(2) 全国各地で行う競技かるた大会の開催（４３回）    </t>
  </si>
  <si>
    <t>(3) 初心者用のかるた大会の開催（１０回）　</t>
  </si>
  <si>
    <t>(4) 高等学校文化連盟かるた専門部会大会への指導・支援</t>
  </si>
  <si>
    <t xml:space="preserve">(5) 全国大学かるた連盟大会への支援                  </t>
  </si>
  <si>
    <t xml:space="preserve">小倉百人一首かるたの段位認定                        </t>
  </si>
  <si>
    <t xml:space="preserve">小倉百人一首かるたの段位認定 については、本年度は以下のような事業を実施する。                       </t>
  </si>
  <si>
    <t xml:space="preserve">(1) 段位の審査、並びに段位制度に関する検討          </t>
  </si>
  <si>
    <t xml:space="preserve">小倉百人一首かるたに関する調査研究                  </t>
  </si>
  <si>
    <t xml:space="preserve">小倉百人一首かるたに関する調査研究については、本年度は以下のような事業を実施する。                  </t>
  </si>
  <si>
    <t>(1) 万葉集と小倉百人一首について（仮称）</t>
  </si>
  <si>
    <t>(</t>
  </si>
  <si>
    <t xml:space="preserve">(2) 小倉百人一首本文の調査について（仮称）       </t>
  </si>
  <si>
    <t>(</t>
  </si>
  <si>
    <t xml:space="preserve">小倉百人一首に関する講演会、講習会等の開催          </t>
  </si>
  <si>
    <t xml:space="preserve">小倉百人一首に関する講演会、講習会等の開催 については、本年度は以下のような事業を実施する。         </t>
  </si>
  <si>
    <t xml:space="preserve">(1) 和歌小倉百人一首に関する講演会の開催（２回）    </t>
  </si>
  <si>
    <t xml:space="preserve">(2) 競技かるた指導者の育成講習会の開催（６回）           </t>
  </si>
  <si>
    <t xml:space="preserve">(3) かるた入門教室の開催等（１００回）              </t>
  </si>
  <si>
    <t xml:space="preserve">(4) 高齢者等へのかるた普及活動の実施（１０回）      </t>
  </si>
  <si>
    <t>　　</t>
  </si>
  <si>
    <t xml:space="preserve">その他目的を達成するために必要な事業                </t>
  </si>
  <si>
    <t xml:space="preserve">その他目的を達成するために必要な事業として、以下の事業を実施する。                </t>
  </si>
  <si>
    <t xml:space="preserve">(1) 機関誌等の発行（２回）                          </t>
  </si>
  <si>
    <t>(2) その他、小倉百人一首振興に関する活動の実施</t>
  </si>
  <si>
    <t>(</t>
  </si>
  <si>
    <t>平 成 ２ ４ 年 度 事 業 計 画 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</si>
</sst>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#,##0_);[Red]\(#,##0\)"/>
    <numFmt numFmtId="179" formatCode="\(#,##0\);\(\-#,##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u val="single"/>
      <sz val="16"/>
      <name val="ＭＳ Ｐ明朝"/>
      <family val="1"/>
    </font>
    <font>
      <sz val="1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shrinkToFi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176" fontId="6" fillId="0" borderId="0" xfId="0" applyNumberFormat="1" applyFont="1" applyBorder="1" applyAlignment="1">
      <alignment/>
    </xf>
    <xf numFmtId="177" fontId="6" fillId="0" borderId="8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177" fontId="8" fillId="0" borderId="8" xfId="0" applyNumberFormat="1" applyFont="1" applyBorder="1" applyAlignment="1">
      <alignment/>
    </xf>
    <xf numFmtId="0" fontId="6" fillId="0" borderId="10" xfId="0" applyFont="1" applyBorder="1" applyAlignment="1">
      <alignment/>
    </xf>
    <xf numFmtId="176" fontId="6" fillId="0" borderId="11" xfId="0" applyNumberFormat="1" applyFont="1" applyBorder="1" applyAlignment="1">
      <alignment/>
    </xf>
    <xf numFmtId="177" fontId="8" fillId="0" borderId="12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0" fontId="7" fillId="0" borderId="9" xfId="0" applyFont="1" applyBorder="1" applyAlignment="1">
      <alignment vertical="center" shrinkToFit="1"/>
    </xf>
    <xf numFmtId="0" fontId="7" fillId="0" borderId="13" xfId="0" applyFont="1" applyBorder="1" applyAlignment="1">
      <alignment shrinkToFit="1"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176" fontId="6" fillId="0" borderId="8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6" fillId="0" borderId="17" xfId="0" applyFont="1" applyBorder="1" applyAlignment="1">
      <alignment/>
    </xf>
    <xf numFmtId="176" fontId="6" fillId="0" borderId="16" xfId="0" applyNumberFormat="1" applyFont="1" applyBorder="1" applyAlignment="1">
      <alignment/>
    </xf>
    <xf numFmtId="177" fontId="6" fillId="0" borderId="18" xfId="0" applyNumberFormat="1" applyFont="1" applyBorder="1" applyAlignment="1">
      <alignment/>
    </xf>
    <xf numFmtId="177" fontId="6" fillId="0" borderId="17" xfId="0" applyNumberFormat="1" applyFont="1" applyBorder="1" applyAlignment="1">
      <alignment/>
    </xf>
    <xf numFmtId="176" fontId="7" fillId="0" borderId="19" xfId="0" applyNumberFormat="1" applyFont="1" applyBorder="1" applyAlignment="1">
      <alignment/>
    </xf>
    <xf numFmtId="177" fontId="6" fillId="0" borderId="20" xfId="0" applyNumberFormat="1" applyFont="1" applyBorder="1" applyAlignment="1">
      <alignment/>
    </xf>
    <xf numFmtId="0" fontId="7" fillId="0" borderId="21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178" fontId="13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0" fontId="1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8" fontId="13" fillId="0" borderId="0" xfId="0" applyNumberFormat="1" applyFont="1" applyAlignment="1">
      <alignment vertical="center"/>
    </xf>
    <xf numFmtId="179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shrinkToFit="1"/>
    </xf>
    <xf numFmtId="0" fontId="6" fillId="0" borderId="0" xfId="0" applyFont="1" applyBorder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0" fontId="9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left" shrinkToFit="1"/>
    </xf>
    <xf numFmtId="0" fontId="6" fillId="0" borderId="23" xfId="0" applyFont="1" applyBorder="1" applyAlignment="1">
      <alignment horizontal="left" shrinkToFit="1"/>
    </xf>
    <xf numFmtId="0" fontId="11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4" width="3.25390625" style="0" customWidth="1"/>
    <col min="5" max="5" width="38.75390625" style="0" customWidth="1"/>
    <col min="6" max="6" width="2.75390625" style="0" customWidth="1"/>
    <col min="7" max="7" width="20.75390625" style="0" customWidth="1"/>
    <col min="8" max="9" width="2.75390625" style="0" customWidth="1"/>
    <col min="10" max="10" width="20.75390625" style="0" customWidth="1"/>
    <col min="11" max="12" width="2.75390625" style="0" customWidth="1"/>
    <col min="13" max="13" width="20.625" style="0" customWidth="1"/>
    <col min="14" max="14" width="2.75390625" style="0" customWidth="1"/>
    <col min="15" max="15" width="33.25390625" style="0" customWidth="1"/>
  </cols>
  <sheetData>
    <row r="1" spans="2:15" ht="33" customHeight="1">
      <c r="B1" s="77" t="s">
        <v>107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2:15" ht="28.5"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21" customHeight="1">
      <c r="B3" s="3"/>
      <c r="C3" s="3"/>
      <c r="D3" s="4"/>
      <c r="E3" s="3" t="s">
        <v>0</v>
      </c>
      <c r="F3" s="3"/>
      <c r="G3" s="5" t="s">
        <v>1</v>
      </c>
      <c r="H3" s="5"/>
      <c r="I3" s="5"/>
      <c r="J3" s="3"/>
      <c r="K3" s="3"/>
      <c r="L3" s="3"/>
      <c r="M3" s="3"/>
      <c r="N3" s="3"/>
      <c r="O3" s="3"/>
    </row>
    <row r="4" spans="2:15" ht="21" customHeight="1">
      <c r="B4" s="6"/>
      <c r="C4" s="6"/>
      <c r="D4" s="7"/>
      <c r="E4" s="6" t="s">
        <v>2</v>
      </c>
      <c r="F4" s="6"/>
      <c r="G4" s="5" t="s">
        <v>3</v>
      </c>
      <c r="H4" s="5"/>
      <c r="I4" s="5"/>
      <c r="J4" s="8"/>
      <c r="K4" s="8"/>
      <c r="L4" s="8"/>
      <c r="M4" s="6"/>
      <c r="N4" s="6"/>
      <c r="O4" s="6"/>
    </row>
    <row r="5" spans="2:15" ht="21" customHeight="1" thickBot="1">
      <c r="B5" s="6"/>
      <c r="C5" s="6"/>
      <c r="D5" s="7"/>
      <c r="E5" s="6"/>
      <c r="F5" s="6"/>
      <c r="G5" s="5"/>
      <c r="H5" s="5"/>
      <c r="I5" s="5"/>
      <c r="J5" s="8"/>
      <c r="K5" s="8"/>
      <c r="L5" s="8"/>
      <c r="M5" s="6"/>
      <c r="N5" s="6"/>
      <c r="O5" s="9" t="s">
        <v>4</v>
      </c>
    </row>
    <row r="6" spans="2:15" ht="21" customHeight="1" thickBot="1">
      <c r="B6" s="10"/>
      <c r="C6" s="11"/>
      <c r="D6" s="12"/>
      <c r="E6" s="13" t="s">
        <v>5</v>
      </c>
      <c r="F6" s="14"/>
      <c r="G6" s="13" t="s">
        <v>6</v>
      </c>
      <c r="H6" s="15"/>
      <c r="I6" s="14"/>
      <c r="J6" s="13" t="s">
        <v>7</v>
      </c>
      <c r="K6" s="15"/>
      <c r="L6" s="14"/>
      <c r="M6" s="13" t="s">
        <v>8</v>
      </c>
      <c r="N6" s="15"/>
      <c r="O6" s="16" t="s">
        <v>9</v>
      </c>
    </row>
    <row r="7" spans="2:15" ht="21" customHeight="1">
      <c r="B7" s="17" t="s">
        <v>10</v>
      </c>
      <c r="C7" s="18"/>
      <c r="D7" s="78" t="s">
        <v>11</v>
      </c>
      <c r="E7" s="79"/>
      <c r="F7" s="19"/>
      <c r="G7" s="18"/>
      <c r="H7" s="20"/>
      <c r="I7" s="19"/>
      <c r="J7" s="18"/>
      <c r="K7" s="20"/>
      <c r="L7" s="19"/>
      <c r="M7" s="21"/>
      <c r="N7" s="20"/>
      <c r="O7" s="22"/>
    </row>
    <row r="8" spans="2:15" ht="21" customHeight="1">
      <c r="B8" s="17"/>
      <c r="C8" s="18">
        <v>1</v>
      </c>
      <c r="D8" s="23"/>
      <c r="E8" s="18" t="s">
        <v>12</v>
      </c>
      <c r="F8" s="19"/>
      <c r="G8" s="18"/>
      <c r="H8" s="20"/>
      <c r="I8" s="19"/>
      <c r="J8" s="18"/>
      <c r="K8" s="20"/>
      <c r="L8" s="19"/>
      <c r="M8" s="21"/>
      <c r="N8" s="20"/>
      <c r="O8" s="22"/>
    </row>
    <row r="9" spans="2:15" ht="21" customHeight="1">
      <c r="B9" s="17"/>
      <c r="C9" s="18"/>
      <c r="D9" s="23" t="s">
        <v>13</v>
      </c>
      <c r="E9" s="18" t="s">
        <v>14</v>
      </c>
      <c r="F9" s="19" t="s">
        <v>15</v>
      </c>
      <c r="G9" s="24">
        <f>SUM(G10)</f>
        <v>50000</v>
      </c>
      <c r="H9" s="25" t="s">
        <v>16</v>
      </c>
      <c r="I9" s="19" t="s">
        <v>15</v>
      </c>
      <c r="J9" s="24">
        <v>50000</v>
      </c>
      <c r="K9" s="25" t="s">
        <v>16</v>
      </c>
      <c r="L9" s="19">
        <f>IF(M9="","","（")</f>
      </c>
      <c r="M9" s="26">
        <f aca="true" t="shared" si="0" ref="M9:M27">IF(G9-J9=0,"",G9-J9)</f>
      </c>
      <c r="N9" s="27">
        <f>IF(M9="","","）")</f>
      </c>
      <c r="O9" s="22" t="s">
        <v>17</v>
      </c>
    </row>
    <row r="10" spans="2:15" ht="21" customHeight="1">
      <c r="B10" s="17"/>
      <c r="C10" s="18"/>
      <c r="D10" s="23"/>
      <c r="E10" s="18" t="s">
        <v>18</v>
      </c>
      <c r="F10" s="19"/>
      <c r="G10" s="24">
        <v>50000</v>
      </c>
      <c r="H10" s="28"/>
      <c r="I10" s="19"/>
      <c r="J10" s="24">
        <v>50000</v>
      </c>
      <c r="K10" s="28"/>
      <c r="L10" s="19"/>
      <c r="M10" s="26">
        <f t="shared" si="0"/>
      </c>
      <c r="N10" s="28"/>
      <c r="O10" s="22"/>
    </row>
    <row r="11" spans="2:15" ht="21" customHeight="1">
      <c r="B11" s="17"/>
      <c r="C11" s="18"/>
      <c r="D11" s="23" t="s">
        <v>19</v>
      </c>
      <c r="E11" s="18" t="s">
        <v>20</v>
      </c>
      <c r="F11" s="19" t="s">
        <v>15</v>
      </c>
      <c r="G11" s="24">
        <f>SUM(G12:G14)</f>
        <v>13000000</v>
      </c>
      <c r="H11" s="25" t="s">
        <v>16</v>
      </c>
      <c r="I11" s="19" t="s">
        <v>15</v>
      </c>
      <c r="J11" s="24">
        <v>13000000</v>
      </c>
      <c r="K11" s="25" t="s">
        <v>16</v>
      </c>
      <c r="L11" s="19">
        <f>IF(M11="","","（")</f>
      </c>
      <c r="M11" s="26">
        <f t="shared" si="0"/>
      </c>
      <c r="N11" s="27">
        <f>IF(M11="","","）")</f>
      </c>
      <c r="O11" s="22"/>
    </row>
    <row r="12" spans="2:15" ht="21" customHeight="1">
      <c r="B12" s="17"/>
      <c r="C12" s="18"/>
      <c r="D12" s="23"/>
      <c r="E12" s="18" t="s">
        <v>21</v>
      </c>
      <c r="F12" s="19"/>
      <c r="G12" s="24">
        <v>100000</v>
      </c>
      <c r="H12" s="28"/>
      <c r="I12" s="19"/>
      <c r="J12" s="24">
        <v>100000</v>
      </c>
      <c r="K12" s="28"/>
      <c r="L12" s="19"/>
      <c r="M12" s="26">
        <f t="shared" si="0"/>
      </c>
      <c r="N12" s="28"/>
      <c r="O12" s="22"/>
    </row>
    <row r="13" spans="2:15" ht="21" customHeight="1">
      <c r="B13" s="17"/>
      <c r="C13" s="18"/>
      <c r="D13" s="23"/>
      <c r="E13" s="18" t="s">
        <v>22</v>
      </c>
      <c r="F13" s="19"/>
      <c r="G13" s="24">
        <v>10500000</v>
      </c>
      <c r="H13" s="28"/>
      <c r="I13" s="19"/>
      <c r="J13" s="24">
        <v>10500000</v>
      </c>
      <c r="K13" s="28"/>
      <c r="L13" s="19"/>
      <c r="M13" s="26">
        <f t="shared" si="0"/>
      </c>
      <c r="N13" s="28"/>
      <c r="O13" s="22" t="s">
        <v>23</v>
      </c>
    </row>
    <row r="14" spans="2:15" ht="21" customHeight="1">
      <c r="B14" s="17"/>
      <c r="C14" s="18"/>
      <c r="D14" s="23"/>
      <c r="E14" s="18" t="s">
        <v>24</v>
      </c>
      <c r="F14" s="19"/>
      <c r="G14" s="24">
        <v>2400000</v>
      </c>
      <c r="H14" s="28"/>
      <c r="I14" s="19"/>
      <c r="J14" s="24">
        <v>2400000</v>
      </c>
      <c r="K14" s="28"/>
      <c r="L14" s="19"/>
      <c r="M14" s="26">
        <f t="shared" si="0"/>
      </c>
      <c r="N14" s="28"/>
      <c r="O14" s="22" t="s">
        <v>25</v>
      </c>
    </row>
    <row r="15" spans="2:15" ht="21" customHeight="1">
      <c r="B15" s="17"/>
      <c r="C15" s="18"/>
      <c r="D15" s="23" t="s">
        <v>26</v>
      </c>
      <c r="E15" s="18" t="s">
        <v>27</v>
      </c>
      <c r="F15" s="19" t="s">
        <v>15</v>
      </c>
      <c r="G15" s="24">
        <f>SUM(G16:G18)</f>
        <v>27844000</v>
      </c>
      <c r="H15" s="25" t="s">
        <v>16</v>
      </c>
      <c r="I15" s="19" t="s">
        <v>15</v>
      </c>
      <c r="J15" s="24">
        <v>23076000</v>
      </c>
      <c r="K15" s="25" t="s">
        <v>16</v>
      </c>
      <c r="L15" s="19" t="str">
        <f>IF(M15="","","（")</f>
        <v>（</v>
      </c>
      <c r="M15" s="26">
        <f t="shared" si="0"/>
        <v>4768000</v>
      </c>
      <c r="N15" s="27" t="str">
        <f>IF(M15="","","）")</f>
        <v>）</v>
      </c>
      <c r="O15" s="22"/>
    </row>
    <row r="16" spans="2:15" ht="21" customHeight="1">
      <c r="B16" s="17"/>
      <c r="C16" s="18"/>
      <c r="D16" s="23"/>
      <c r="E16" s="18" t="s">
        <v>28</v>
      </c>
      <c r="F16" s="19"/>
      <c r="G16" s="24">
        <v>27144000</v>
      </c>
      <c r="H16" s="28"/>
      <c r="I16" s="19"/>
      <c r="J16" s="24">
        <v>22376000</v>
      </c>
      <c r="K16" s="28"/>
      <c r="L16" s="19"/>
      <c r="M16" s="26">
        <f t="shared" si="0"/>
        <v>4768000</v>
      </c>
      <c r="N16" s="28"/>
      <c r="O16" s="22"/>
    </row>
    <row r="17" spans="2:15" ht="21" customHeight="1">
      <c r="B17" s="17"/>
      <c r="C17" s="18"/>
      <c r="D17" s="23"/>
      <c r="E17" s="18" t="s">
        <v>29</v>
      </c>
      <c r="F17" s="19"/>
      <c r="G17" s="24">
        <v>500000</v>
      </c>
      <c r="H17" s="28"/>
      <c r="I17" s="19"/>
      <c r="J17" s="24">
        <v>500000</v>
      </c>
      <c r="K17" s="28"/>
      <c r="L17" s="19"/>
      <c r="M17" s="26">
        <f t="shared" si="0"/>
      </c>
      <c r="N17" s="28"/>
      <c r="O17" s="22"/>
    </row>
    <row r="18" spans="2:15" ht="21" customHeight="1">
      <c r="B18" s="17"/>
      <c r="C18" s="18"/>
      <c r="D18" s="23"/>
      <c r="E18" s="18" t="s">
        <v>30</v>
      </c>
      <c r="F18" s="19"/>
      <c r="G18" s="24">
        <v>200000</v>
      </c>
      <c r="H18" s="28"/>
      <c r="I18" s="19"/>
      <c r="J18" s="24">
        <v>200000</v>
      </c>
      <c r="K18" s="28"/>
      <c r="L18" s="19"/>
      <c r="M18" s="26">
        <f t="shared" si="0"/>
      </c>
      <c r="N18" s="28"/>
      <c r="O18" s="22" t="s">
        <v>31</v>
      </c>
    </row>
    <row r="19" spans="2:15" ht="21" customHeight="1">
      <c r="B19" s="17"/>
      <c r="C19" s="18"/>
      <c r="D19" s="23" t="s">
        <v>32</v>
      </c>
      <c r="E19" s="18" t="s">
        <v>33</v>
      </c>
      <c r="F19" s="19" t="s">
        <v>15</v>
      </c>
      <c r="G19" s="24">
        <f>SUM(G20)</f>
        <v>0</v>
      </c>
      <c r="H19" s="25" t="s">
        <v>16</v>
      </c>
      <c r="I19" s="19" t="s">
        <v>15</v>
      </c>
      <c r="J19" s="24">
        <v>0</v>
      </c>
      <c r="K19" s="25" t="s">
        <v>16</v>
      </c>
      <c r="L19" s="19">
        <f>IF(M19="","","（")</f>
      </c>
      <c r="M19" s="26">
        <f t="shared" si="0"/>
      </c>
      <c r="N19" s="27">
        <f>IF(M19="","","）")</f>
      </c>
      <c r="O19" s="22"/>
    </row>
    <row r="20" spans="2:15" ht="21" customHeight="1">
      <c r="B20" s="17"/>
      <c r="C20" s="18"/>
      <c r="D20" s="23"/>
      <c r="E20" s="18" t="s">
        <v>34</v>
      </c>
      <c r="F20" s="19"/>
      <c r="G20" s="24">
        <v>0</v>
      </c>
      <c r="H20" s="28"/>
      <c r="I20" s="19"/>
      <c r="J20" s="24">
        <v>0</v>
      </c>
      <c r="K20" s="28"/>
      <c r="L20" s="19"/>
      <c r="M20" s="26">
        <f t="shared" si="0"/>
      </c>
      <c r="N20" s="28"/>
      <c r="O20" s="22"/>
    </row>
    <row r="21" spans="2:15" ht="21" customHeight="1">
      <c r="B21" s="17"/>
      <c r="C21" s="18"/>
      <c r="D21" s="23" t="s">
        <v>35</v>
      </c>
      <c r="E21" s="18" t="s">
        <v>36</v>
      </c>
      <c r="F21" s="19" t="s">
        <v>15</v>
      </c>
      <c r="G21" s="24">
        <f>SUM(G22)</f>
        <v>600000</v>
      </c>
      <c r="H21" s="25" t="s">
        <v>16</v>
      </c>
      <c r="I21" s="19" t="s">
        <v>15</v>
      </c>
      <c r="J21" s="24">
        <v>600000</v>
      </c>
      <c r="K21" s="25" t="s">
        <v>16</v>
      </c>
      <c r="L21" s="19">
        <f>IF(M21="","","（")</f>
      </c>
      <c r="M21" s="26">
        <f t="shared" si="0"/>
      </c>
      <c r="N21" s="27">
        <f>IF(M21="","","）")</f>
      </c>
      <c r="O21" s="22"/>
    </row>
    <row r="22" spans="2:15" ht="21" customHeight="1">
      <c r="B22" s="17"/>
      <c r="C22" s="18"/>
      <c r="D22" s="23"/>
      <c r="E22" s="18" t="s">
        <v>37</v>
      </c>
      <c r="F22" s="19"/>
      <c r="G22" s="24">
        <v>600000</v>
      </c>
      <c r="H22" s="28"/>
      <c r="I22" s="19"/>
      <c r="J22" s="24">
        <v>600000</v>
      </c>
      <c r="K22" s="28"/>
      <c r="L22" s="19"/>
      <c r="M22" s="26">
        <f t="shared" si="0"/>
      </c>
      <c r="N22" s="28"/>
      <c r="O22" s="22" t="s">
        <v>38</v>
      </c>
    </row>
    <row r="23" spans="2:15" ht="21" customHeight="1">
      <c r="B23" s="17"/>
      <c r="C23" s="18"/>
      <c r="D23" s="23" t="s">
        <v>39</v>
      </c>
      <c r="E23" s="18" t="s">
        <v>40</v>
      </c>
      <c r="F23" s="19" t="s">
        <v>15</v>
      </c>
      <c r="G23" s="24">
        <f>SUM(G24)</f>
        <v>9000000</v>
      </c>
      <c r="H23" s="25" t="s">
        <v>16</v>
      </c>
      <c r="I23" s="19" t="s">
        <v>15</v>
      </c>
      <c r="J23" s="24">
        <v>8500000</v>
      </c>
      <c r="K23" s="25" t="s">
        <v>16</v>
      </c>
      <c r="L23" s="19" t="str">
        <f>IF(M23="","","（")</f>
        <v>（</v>
      </c>
      <c r="M23" s="26">
        <f t="shared" si="0"/>
        <v>500000</v>
      </c>
      <c r="N23" s="27" t="str">
        <f>IF(M23="","","）")</f>
        <v>）</v>
      </c>
      <c r="O23" s="22"/>
    </row>
    <row r="24" spans="2:15" ht="21" customHeight="1">
      <c r="B24" s="17"/>
      <c r="C24" s="18"/>
      <c r="D24" s="23"/>
      <c r="E24" s="18" t="s">
        <v>41</v>
      </c>
      <c r="F24" s="19"/>
      <c r="G24" s="24">
        <v>9000000</v>
      </c>
      <c r="H24" s="28"/>
      <c r="I24" s="19"/>
      <c r="J24" s="24">
        <v>8500000</v>
      </c>
      <c r="K24" s="28"/>
      <c r="L24" s="19"/>
      <c r="M24" s="26">
        <f t="shared" si="0"/>
        <v>500000</v>
      </c>
      <c r="N24" s="28"/>
      <c r="O24" s="22" t="s">
        <v>42</v>
      </c>
    </row>
    <row r="25" spans="2:15" ht="21" customHeight="1">
      <c r="B25" s="17"/>
      <c r="C25" s="18"/>
      <c r="D25" s="23" t="s">
        <v>43</v>
      </c>
      <c r="E25" s="18" t="s">
        <v>44</v>
      </c>
      <c r="F25" s="19" t="s">
        <v>15</v>
      </c>
      <c r="G25" s="24">
        <f>SUM(G26:G27)</f>
        <v>354000</v>
      </c>
      <c r="H25" s="25" t="s">
        <v>16</v>
      </c>
      <c r="I25" s="19" t="s">
        <v>15</v>
      </c>
      <c r="J25" s="24">
        <v>354000</v>
      </c>
      <c r="K25" s="25" t="s">
        <v>16</v>
      </c>
      <c r="L25" s="19">
        <f>IF(M25="","","（")</f>
      </c>
      <c r="M25" s="26">
        <f t="shared" si="0"/>
      </c>
      <c r="N25" s="27">
        <f>IF(M25="","","）")</f>
      </c>
      <c r="O25" s="22"/>
    </row>
    <row r="26" spans="2:15" ht="21" customHeight="1">
      <c r="B26" s="17"/>
      <c r="C26" s="18"/>
      <c r="D26" s="23"/>
      <c r="E26" s="18" t="s">
        <v>45</v>
      </c>
      <c r="F26" s="19"/>
      <c r="G26" s="24">
        <v>4000</v>
      </c>
      <c r="H26" s="28"/>
      <c r="I26" s="19"/>
      <c r="J26" s="24">
        <v>4000</v>
      </c>
      <c r="K26" s="28"/>
      <c r="L26" s="19"/>
      <c r="M26" s="26">
        <f t="shared" si="0"/>
      </c>
      <c r="N26" s="28"/>
      <c r="O26" s="22"/>
    </row>
    <row r="27" spans="2:15" ht="21" customHeight="1">
      <c r="B27" s="17"/>
      <c r="C27" s="18"/>
      <c r="D27" s="23"/>
      <c r="E27" s="18" t="s">
        <v>46</v>
      </c>
      <c r="F27" s="19"/>
      <c r="G27" s="24">
        <v>350000</v>
      </c>
      <c r="H27" s="28"/>
      <c r="I27" s="19"/>
      <c r="J27" s="24">
        <v>350000</v>
      </c>
      <c r="K27" s="28"/>
      <c r="L27" s="19"/>
      <c r="M27" s="26">
        <f t="shared" si="0"/>
      </c>
      <c r="N27" s="28"/>
      <c r="O27" s="22"/>
    </row>
    <row r="28" spans="2:15" ht="21" customHeight="1">
      <c r="B28" s="17"/>
      <c r="C28" s="18"/>
      <c r="D28" s="23"/>
      <c r="E28" s="18" t="s">
        <v>47</v>
      </c>
      <c r="F28" s="29"/>
      <c r="G28" s="30">
        <f>G9+G11+G15+G19+G21+G23+G25</f>
        <v>50848000</v>
      </c>
      <c r="H28" s="31"/>
      <c r="I28" s="29"/>
      <c r="J28" s="30">
        <v>45580000</v>
      </c>
      <c r="K28" s="31"/>
      <c r="L28" s="29"/>
      <c r="M28" s="32">
        <f>G28-J28</f>
        <v>5268000</v>
      </c>
      <c r="N28" s="31"/>
      <c r="O28" s="22"/>
    </row>
    <row r="29" spans="2:15" ht="21" customHeight="1">
      <c r="B29" s="17"/>
      <c r="C29" s="18">
        <v>2</v>
      </c>
      <c r="D29" s="23"/>
      <c r="E29" s="18" t="s">
        <v>48</v>
      </c>
      <c r="F29" s="19"/>
      <c r="G29" s="24"/>
      <c r="H29" s="28"/>
      <c r="I29" s="19"/>
      <c r="J29" s="24"/>
      <c r="K29" s="28"/>
      <c r="L29" s="19"/>
      <c r="M29" s="26"/>
      <c r="N29" s="28"/>
      <c r="O29" s="22"/>
    </row>
    <row r="30" spans="2:15" ht="21" customHeight="1">
      <c r="B30" s="17"/>
      <c r="C30" s="18"/>
      <c r="D30" s="23" t="s">
        <v>13</v>
      </c>
      <c r="E30" s="18" t="s">
        <v>49</v>
      </c>
      <c r="F30" s="19" t="s">
        <v>15</v>
      </c>
      <c r="G30" s="24">
        <f>SUM(G31:G35)</f>
        <v>39410000</v>
      </c>
      <c r="H30" s="25" t="s">
        <v>16</v>
      </c>
      <c r="I30" s="19" t="s">
        <v>15</v>
      </c>
      <c r="J30" s="24">
        <v>34787600</v>
      </c>
      <c r="K30" s="25" t="s">
        <v>16</v>
      </c>
      <c r="L30" s="19" t="str">
        <f>IF(M30="","","（")</f>
        <v>（</v>
      </c>
      <c r="M30" s="26">
        <f aca="true" t="shared" si="1" ref="M30:M50">IF(G30-J30=0,"",G30-J30)</f>
        <v>4622400</v>
      </c>
      <c r="N30" s="27" t="str">
        <f>IF(M30="","","）")</f>
        <v>）</v>
      </c>
      <c r="O30" s="22"/>
    </row>
    <row r="31" spans="2:15" ht="21" customHeight="1">
      <c r="B31" s="17"/>
      <c r="C31" s="18"/>
      <c r="D31" s="23"/>
      <c r="E31" s="18" t="s">
        <v>50</v>
      </c>
      <c r="F31" s="19"/>
      <c r="G31" s="24">
        <v>31510000</v>
      </c>
      <c r="H31" s="28"/>
      <c r="I31" s="19"/>
      <c r="J31" s="24">
        <v>26787600</v>
      </c>
      <c r="K31" s="28"/>
      <c r="L31" s="19"/>
      <c r="M31" s="26">
        <f t="shared" si="1"/>
        <v>4722400</v>
      </c>
      <c r="N31" s="28"/>
      <c r="O31" s="22" t="s">
        <v>51</v>
      </c>
    </row>
    <row r="32" spans="2:15" ht="21" customHeight="1">
      <c r="B32" s="17"/>
      <c r="C32" s="18"/>
      <c r="D32" s="23"/>
      <c r="E32" s="18" t="s">
        <v>52</v>
      </c>
      <c r="F32" s="19"/>
      <c r="G32" s="24">
        <v>3200000</v>
      </c>
      <c r="H32" s="28"/>
      <c r="I32" s="19"/>
      <c r="J32" s="24">
        <v>3200000</v>
      </c>
      <c r="K32" s="28"/>
      <c r="L32" s="19"/>
      <c r="M32" s="26">
        <f t="shared" si="1"/>
      </c>
      <c r="N32" s="28"/>
      <c r="O32" s="22" t="s">
        <v>53</v>
      </c>
    </row>
    <row r="33" spans="2:15" ht="21" customHeight="1">
      <c r="B33" s="17"/>
      <c r="C33" s="18"/>
      <c r="D33" s="23"/>
      <c r="E33" s="18" t="s">
        <v>54</v>
      </c>
      <c r="F33" s="19"/>
      <c r="G33" s="24">
        <v>2000000</v>
      </c>
      <c r="H33" s="28"/>
      <c r="I33" s="19"/>
      <c r="J33" s="24">
        <v>2000000</v>
      </c>
      <c r="K33" s="28"/>
      <c r="L33" s="19"/>
      <c r="M33" s="26">
        <f t="shared" si="1"/>
      </c>
      <c r="N33" s="28"/>
      <c r="O33" s="22" t="s">
        <v>55</v>
      </c>
    </row>
    <row r="34" spans="2:15" ht="21" customHeight="1">
      <c r="B34" s="17"/>
      <c r="C34" s="18"/>
      <c r="D34" s="23"/>
      <c r="E34" s="18" t="s">
        <v>56</v>
      </c>
      <c r="F34" s="19"/>
      <c r="G34" s="24">
        <v>600000</v>
      </c>
      <c r="H34" s="28"/>
      <c r="I34" s="19"/>
      <c r="J34" s="24">
        <v>600000</v>
      </c>
      <c r="K34" s="28"/>
      <c r="L34" s="19"/>
      <c r="M34" s="26">
        <f t="shared" si="1"/>
      </c>
      <c r="N34" s="28"/>
      <c r="O34" s="22"/>
    </row>
    <row r="35" spans="2:15" ht="21" customHeight="1">
      <c r="B35" s="17"/>
      <c r="C35" s="18"/>
      <c r="D35" s="23"/>
      <c r="E35" s="18" t="s">
        <v>57</v>
      </c>
      <c r="F35" s="19"/>
      <c r="G35" s="24">
        <v>2100000</v>
      </c>
      <c r="H35" s="28"/>
      <c r="I35" s="19"/>
      <c r="J35" s="24">
        <v>2200000</v>
      </c>
      <c r="K35" s="28"/>
      <c r="L35" s="19"/>
      <c r="M35" s="26">
        <f t="shared" si="1"/>
        <v>-100000</v>
      </c>
      <c r="N35" s="28"/>
      <c r="O35" s="33" t="s">
        <v>58</v>
      </c>
    </row>
    <row r="36" spans="2:15" ht="21" customHeight="1">
      <c r="B36" s="17"/>
      <c r="C36" s="18" t="s">
        <v>59</v>
      </c>
      <c r="D36" s="23" t="s">
        <v>60</v>
      </c>
      <c r="E36" s="18" t="s">
        <v>61</v>
      </c>
      <c r="F36" s="19" t="s">
        <v>15</v>
      </c>
      <c r="G36" s="24">
        <f>SUM(G37:G50)</f>
        <v>11320000</v>
      </c>
      <c r="H36" s="25" t="s">
        <v>16</v>
      </c>
      <c r="I36" s="19" t="s">
        <v>15</v>
      </c>
      <c r="J36" s="24">
        <v>10690000</v>
      </c>
      <c r="K36" s="25" t="s">
        <v>16</v>
      </c>
      <c r="L36" s="19" t="str">
        <f>IF(M36="","","（")</f>
        <v>（</v>
      </c>
      <c r="M36" s="26">
        <f t="shared" si="1"/>
        <v>630000</v>
      </c>
      <c r="N36" s="27" t="str">
        <f>IF(M36="","","）")</f>
        <v>）</v>
      </c>
      <c r="O36" s="22"/>
    </row>
    <row r="37" spans="2:15" ht="21" customHeight="1">
      <c r="B37" s="17"/>
      <c r="C37" s="18"/>
      <c r="D37" s="23"/>
      <c r="E37" s="18" t="s">
        <v>62</v>
      </c>
      <c r="F37" s="19"/>
      <c r="G37" s="24">
        <v>200000</v>
      </c>
      <c r="H37" s="28"/>
      <c r="I37" s="19"/>
      <c r="J37" s="24">
        <v>200000</v>
      </c>
      <c r="K37" s="28"/>
      <c r="L37" s="19"/>
      <c r="M37" s="26">
        <f t="shared" si="1"/>
      </c>
      <c r="N37" s="28"/>
      <c r="O37" s="22" t="s">
        <v>63</v>
      </c>
    </row>
    <row r="38" spans="2:15" ht="21" customHeight="1">
      <c r="B38" s="17"/>
      <c r="C38" s="18"/>
      <c r="D38" s="23"/>
      <c r="E38" s="18" t="s">
        <v>64</v>
      </c>
      <c r="F38" s="19"/>
      <c r="G38" s="24">
        <v>2200000</v>
      </c>
      <c r="H38" s="28"/>
      <c r="I38" s="19"/>
      <c r="J38" s="24">
        <v>2200000</v>
      </c>
      <c r="K38" s="28"/>
      <c r="L38" s="19"/>
      <c r="M38" s="26">
        <f t="shared" si="1"/>
      </c>
      <c r="N38" s="28"/>
      <c r="O38" s="22" t="s">
        <v>65</v>
      </c>
    </row>
    <row r="39" spans="2:15" ht="21" customHeight="1">
      <c r="B39" s="17"/>
      <c r="C39" s="18"/>
      <c r="D39" s="23"/>
      <c r="E39" s="18" t="s">
        <v>66</v>
      </c>
      <c r="F39" s="19"/>
      <c r="G39" s="24">
        <v>150000</v>
      </c>
      <c r="H39" s="28"/>
      <c r="I39" s="19"/>
      <c r="J39" s="24">
        <v>150000</v>
      </c>
      <c r="K39" s="28"/>
      <c r="L39" s="19"/>
      <c r="M39" s="26">
        <f t="shared" si="1"/>
      </c>
      <c r="N39" s="28"/>
      <c r="O39" s="22"/>
    </row>
    <row r="40" spans="2:15" ht="21" customHeight="1">
      <c r="B40" s="17"/>
      <c r="C40" s="18"/>
      <c r="D40" s="23"/>
      <c r="E40" s="18" t="s">
        <v>67</v>
      </c>
      <c r="F40" s="19"/>
      <c r="G40" s="24">
        <v>250000</v>
      </c>
      <c r="H40" s="28"/>
      <c r="I40" s="19"/>
      <c r="J40" s="24">
        <v>220000</v>
      </c>
      <c r="K40" s="28"/>
      <c r="L40" s="19"/>
      <c r="M40" s="26">
        <f t="shared" si="1"/>
        <v>30000</v>
      </c>
      <c r="N40" s="28"/>
      <c r="O40" s="22" t="s">
        <v>68</v>
      </c>
    </row>
    <row r="41" spans="2:15" ht="21" customHeight="1">
      <c r="B41" s="17"/>
      <c r="C41" s="18"/>
      <c r="D41" s="23"/>
      <c r="E41" s="18" t="s">
        <v>69</v>
      </c>
      <c r="F41" s="19"/>
      <c r="G41" s="24">
        <v>2200000</v>
      </c>
      <c r="H41" s="28"/>
      <c r="I41" s="19"/>
      <c r="J41" s="24">
        <v>1800000</v>
      </c>
      <c r="K41" s="28"/>
      <c r="L41" s="19"/>
      <c r="M41" s="26">
        <f t="shared" si="1"/>
        <v>400000</v>
      </c>
      <c r="N41" s="28"/>
      <c r="O41" s="22" t="s">
        <v>68</v>
      </c>
    </row>
    <row r="42" spans="2:15" ht="21" customHeight="1">
      <c r="B42" s="17"/>
      <c r="C42" s="18"/>
      <c r="D42" s="23"/>
      <c r="E42" s="18" t="s">
        <v>70</v>
      </c>
      <c r="F42" s="19"/>
      <c r="G42" s="24">
        <v>2500000</v>
      </c>
      <c r="H42" s="28"/>
      <c r="I42" s="19"/>
      <c r="J42" s="24">
        <v>2500000</v>
      </c>
      <c r="K42" s="28"/>
      <c r="L42" s="19"/>
      <c r="M42" s="26">
        <f t="shared" si="1"/>
      </c>
      <c r="N42" s="28"/>
      <c r="O42" s="22" t="s">
        <v>71</v>
      </c>
    </row>
    <row r="43" spans="2:15" ht="21" customHeight="1">
      <c r="B43" s="17"/>
      <c r="C43" s="18"/>
      <c r="D43" s="23"/>
      <c r="E43" s="18" t="s">
        <v>72</v>
      </c>
      <c r="F43" s="19"/>
      <c r="G43" s="24">
        <v>100000</v>
      </c>
      <c r="H43" s="28"/>
      <c r="I43" s="19"/>
      <c r="J43" s="24">
        <v>100000</v>
      </c>
      <c r="K43" s="28"/>
      <c r="L43" s="19"/>
      <c r="M43" s="26">
        <f t="shared" si="1"/>
      </c>
      <c r="N43" s="28"/>
      <c r="O43" s="22"/>
    </row>
    <row r="44" spans="2:15" ht="21" customHeight="1">
      <c r="B44" s="17"/>
      <c r="C44" s="18"/>
      <c r="D44" s="23"/>
      <c r="E44" s="18" t="s">
        <v>73</v>
      </c>
      <c r="F44" s="19"/>
      <c r="G44" s="24">
        <v>150000</v>
      </c>
      <c r="H44" s="28"/>
      <c r="I44" s="19"/>
      <c r="J44" s="24">
        <v>150000</v>
      </c>
      <c r="K44" s="28"/>
      <c r="L44" s="19"/>
      <c r="M44" s="26">
        <f t="shared" si="1"/>
      </c>
      <c r="N44" s="28"/>
      <c r="O44" s="22"/>
    </row>
    <row r="45" spans="2:15" ht="21" customHeight="1">
      <c r="B45" s="17"/>
      <c r="C45" s="18"/>
      <c r="D45" s="23"/>
      <c r="E45" s="18" t="s">
        <v>74</v>
      </c>
      <c r="F45" s="19"/>
      <c r="G45" s="24">
        <v>1200000</v>
      </c>
      <c r="H45" s="28"/>
      <c r="I45" s="19"/>
      <c r="J45" s="24">
        <v>1200000</v>
      </c>
      <c r="K45" s="28"/>
      <c r="L45" s="19"/>
      <c r="M45" s="26">
        <f t="shared" si="1"/>
      </c>
      <c r="N45" s="28"/>
      <c r="O45" s="22" t="s">
        <v>75</v>
      </c>
    </row>
    <row r="46" spans="2:15" ht="21" customHeight="1">
      <c r="B46" s="17"/>
      <c r="C46" s="18"/>
      <c r="D46" s="23"/>
      <c r="E46" s="18" t="s">
        <v>76</v>
      </c>
      <c r="F46" s="19"/>
      <c r="G46" s="24">
        <v>70000</v>
      </c>
      <c r="H46" s="28"/>
      <c r="I46" s="19"/>
      <c r="J46" s="24">
        <v>70000</v>
      </c>
      <c r="K46" s="28"/>
      <c r="L46" s="19"/>
      <c r="M46" s="26">
        <f t="shared" si="1"/>
      </c>
      <c r="N46" s="28"/>
      <c r="O46" s="22"/>
    </row>
    <row r="47" spans="2:15" ht="21" customHeight="1">
      <c r="B47" s="17"/>
      <c r="C47" s="18"/>
      <c r="D47" s="23"/>
      <c r="E47" s="18" t="s">
        <v>77</v>
      </c>
      <c r="F47" s="19"/>
      <c r="G47" s="24">
        <v>1950000</v>
      </c>
      <c r="H47" s="28"/>
      <c r="I47" s="19"/>
      <c r="J47" s="24">
        <v>1800000</v>
      </c>
      <c r="K47" s="28"/>
      <c r="L47" s="19"/>
      <c r="M47" s="26">
        <f t="shared" si="1"/>
        <v>150000</v>
      </c>
      <c r="N47" s="28"/>
      <c r="O47" s="22"/>
    </row>
    <row r="48" spans="2:15" ht="21" customHeight="1">
      <c r="B48" s="17"/>
      <c r="C48" s="18"/>
      <c r="D48" s="23"/>
      <c r="E48" s="18" t="s">
        <v>78</v>
      </c>
      <c r="F48" s="19"/>
      <c r="G48" s="24">
        <v>100000</v>
      </c>
      <c r="H48" s="28"/>
      <c r="I48" s="19"/>
      <c r="J48" s="24">
        <v>100000</v>
      </c>
      <c r="K48" s="28"/>
      <c r="L48" s="19"/>
      <c r="M48" s="26">
        <f t="shared" si="1"/>
      </c>
      <c r="N48" s="28"/>
      <c r="O48" s="22" t="s">
        <v>79</v>
      </c>
    </row>
    <row r="49" spans="2:15" ht="21" customHeight="1">
      <c r="B49" s="17"/>
      <c r="C49" s="18"/>
      <c r="D49" s="23"/>
      <c r="E49" s="18" t="s">
        <v>80</v>
      </c>
      <c r="F49" s="19"/>
      <c r="G49" s="24">
        <v>150000</v>
      </c>
      <c r="H49" s="28"/>
      <c r="I49" s="19"/>
      <c r="J49" s="24">
        <v>100000</v>
      </c>
      <c r="K49" s="28"/>
      <c r="L49" s="19"/>
      <c r="M49" s="26">
        <f t="shared" si="1"/>
        <v>50000</v>
      </c>
      <c r="N49" s="28"/>
      <c r="O49" s="22"/>
    </row>
    <row r="50" spans="2:15" ht="21" customHeight="1">
      <c r="B50" s="17"/>
      <c r="C50" s="18"/>
      <c r="D50" s="23"/>
      <c r="E50" s="18" t="s">
        <v>81</v>
      </c>
      <c r="F50" s="19"/>
      <c r="G50" s="24">
        <v>100000</v>
      </c>
      <c r="H50" s="28"/>
      <c r="I50" s="19"/>
      <c r="J50" s="24">
        <v>100000</v>
      </c>
      <c r="K50" s="28"/>
      <c r="L50" s="19"/>
      <c r="M50" s="26">
        <f t="shared" si="1"/>
      </c>
      <c r="N50" s="28"/>
      <c r="O50" s="22"/>
    </row>
    <row r="51" spans="2:15" ht="21" customHeight="1">
      <c r="B51" s="17"/>
      <c r="C51" s="18"/>
      <c r="D51" s="23"/>
      <c r="E51" s="18" t="s">
        <v>82</v>
      </c>
      <c r="F51" s="29"/>
      <c r="G51" s="30">
        <f>G30+G36</f>
        <v>50730000</v>
      </c>
      <c r="H51" s="31"/>
      <c r="I51" s="29"/>
      <c r="J51" s="30">
        <v>45477600</v>
      </c>
      <c r="K51" s="31"/>
      <c r="L51" s="29"/>
      <c r="M51" s="32"/>
      <c r="N51" s="31"/>
      <c r="O51" s="34"/>
    </row>
    <row r="52" spans="2:15" ht="21" customHeight="1">
      <c r="B52" s="17"/>
      <c r="C52" s="18"/>
      <c r="D52" s="23"/>
      <c r="E52" s="18" t="s">
        <v>83</v>
      </c>
      <c r="F52" s="19"/>
      <c r="G52" s="24">
        <f>G28-G51</f>
        <v>118000</v>
      </c>
      <c r="H52" s="28"/>
      <c r="I52" s="19"/>
      <c r="J52" s="24">
        <v>102400</v>
      </c>
      <c r="K52" s="28"/>
      <c r="L52" s="19"/>
      <c r="M52" s="26"/>
      <c r="N52" s="28"/>
      <c r="O52" s="34"/>
    </row>
    <row r="53" spans="2:15" ht="21" customHeight="1">
      <c r="B53" s="17" t="s">
        <v>84</v>
      </c>
      <c r="C53" s="18"/>
      <c r="D53" s="74" t="s">
        <v>85</v>
      </c>
      <c r="E53" s="75"/>
      <c r="F53" s="19"/>
      <c r="G53" s="24"/>
      <c r="H53" s="28"/>
      <c r="I53" s="19"/>
      <c r="J53" s="24"/>
      <c r="K53" s="28"/>
      <c r="L53" s="19"/>
      <c r="M53" s="26"/>
      <c r="N53" s="28"/>
      <c r="O53" s="34"/>
    </row>
    <row r="54" spans="2:15" ht="21" customHeight="1">
      <c r="B54" s="17"/>
      <c r="C54" s="18">
        <v>1</v>
      </c>
      <c r="D54" s="23"/>
      <c r="E54" s="18" t="s">
        <v>86</v>
      </c>
      <c r="F54" s="19"/>
      <c r="G54" s="24"/>
      <c r="H54" s="28"/>
      <c r="I54" s="19"/>
      <c r="J54" s="24"/>
      <c r="K54" s="28"/>
      <c r="L54" s="19"/>
      <c r="M54" s="26"/>
      <c r="N54" s="28"/>
      <c r="O54" s="34"/>
    </row>
    <row r="55" spans="2:15" ht="21" customHeight="1">
      <c r="B55" s="17"/>
      <c r="C55" s="18"/>
      <c r="D55" s="23" t="s">
        <v>87</v>
      </c>
      <c r="E55" s="18" t="s">
        <v>88</v>
      </c>
      <c r="F55" s="19"/>
      <c r="G55" s="24"/>
      <c r="H55" s="28"/>
      <c r="I55" s="19"/>
      <c r="J55" s="24"/>
      <c r="K55" s="28"/>
      <c r="L55" s="19"/>
      <c r="M55" s="26"/>
      <c r="N55" s="28"/>
      <c r="O55" s="34"/>
    </row>
    <row r="56" spans="2:15" ht="21" customHeight="1">
      <c r="B56" s="17"/>
      <c r="C56" s="18"/>
      <c r="D56" s="23"/>
      <c r="E56" s="18" t="s">
        <v>89</v>
      </c>
      <c r="F56" s="19"/>
      <c r="G56" s="24">
        <v>0</v>
      </c>
      <c r="H56" s="28"/>
      <c r="I56" s="19"/>
      <c r="J56" s="24">
        <v>0</v>
      </c>
      <c r="K56" s="28"/>
      <c r="L56" s="19"/>
      <c r="M56" s="26"/>
      <c r="N56" s="28"/>
      <c r="O56" s="34"/>
    </row>
    <row r="57" spans="2:15" ht="21" customHeight="1">
      <c r="B57" s="17"/>
      <c r="C57" s="18"/>
      <c r="D57" s="23"/>
      <c r="E57" s="18" t="s">
        <v>90</v>
      </c>
      <c r="F57" s="29"/>
      <c r="G57" s="30">
        <f>G56</f>
        <v>0</v>
      </c>
      <c r="H57" s="31"/>
      <c r="I57" s="29"/>
      <c r="J57" s="30">
        <v>0</v>
      </c>
      <c r="K57" s="31"/>
      <c r="L57" s="29"/>
      <c r="M57" s="32"/>
      <c r="N57" s="31"/>
      <c r="O57" s="34"/>
    </row>
    <row r="58" spans="2:15" ht="21" customHeight="1">
      <c r="B58" s="17"/>
      <c r="C58" s="18">
        <v>2</v>
      </c>
      <c r="D58" s="23"/>
      <c r="E58" s="18" t="s">
        <v>91</v>
      </c>
      <c r="F58" s="19"/>
      <c r="G58" s="24"/>
      <c r="H58" s="28"/>
      <c r="I58" s="19"/>
      <c r="J58" s="24"/>
      <c r="K58" s="28"/>
      <c r="L58" s="19"/>
      <c r="M58" s="26"/>
      <c r="N58" s="28"/>
      <c r="O58" s="34"/>
    </row>
    <row r="59" spans="2:15" ht="21" customHeight="1">
      <c r="B59" s="17"/>
      <c r="C59" s="18"/>
      <c r="D59" s="23" t="s">
        <v>87</v>
      </c>
      <c r="E59" s="18" t="s">
        <v>92</v>
      </c>
      <c r="F59" s="19"/>
      <c r="G59" s="24"/>
      <c r="H59" s="28"/>
      <c r="I59" s="19"/>
      <c r="J59" s="24"/>
      <c r="K59" s="28"/>
      <c r="L59" s="19"/>
      <c r="M59" s="26"/>
      <c r="N59" s="28"/>
      <c r="O59" s="34"/>
    </row>
    <row r="60" spans="2:15" ht="21" customHeight="1">
      <c r="B60" s="17"/>
      <c r="C60" s="18"/>
      <c r="D60" s="23"/>
      <c r="E60" s="18" t="s">
        <v>93</v>
      </c>
      <c r="F60" s="19"/>
      <c r="G60" s="24">
        <v>0</v>
      </c>
      <c r="H60" s="28"/>
      <c r="I60" s="19"/>
      <c r="J60" s="24">
        <v>0</v>
      </c>
      <c r="K60" s="28"/>
      <c r="L60" s="19"/>
      <c r="M60" s="26"/>
      <c r="N60" s="28"/>
      <c r="O60" s="34"/>
    </row>
    <row r="61" spans="2:15" ht="21" customHeight="1">
      <c r="B61" s="17"/>
      <c r="C61" s="18"/>
      <c r="D61" s="23"/>
      <c r="E61" s="18" t="s">
        <v>94</v>
      </c>
      <c r="F61" s="29"/>
      <c r="G61" s="30">
        <f>G60</f>
        <v>0</v>
      </c>
      <c r="H61" s="31"/>
      <c r="I61" s="29"/>
      <c r="J61" s="30">
        <v>0</v>
      </c>
      <c r="K61" s="31"/>
      <c r="L61" s="29"/>
      <c r="M61" s="32"/>
      <c r="N61" s="31"/>
      <c r="O61" s="34"/>
    </row>
    <row r="62" spans="2:15" ht="21" customHeight="1">
      <c r="B62" s="17"/>
      <c r="C62" s="18"/>
      <c r="D62" s="23"/>
      <c r="E62" s="18" t="s">
        <v>95</v>
      </c>
      <c r="F62" s="19"/>
      <c r="G62" s="24">
        <f>G57-G61</f>
        <v>0</v>
      </c>
      <c r="H62" s="28"/>
      <c r="I62" s="19"/>
      <c r="J62" s="24">
        <v>0</v>
      </c>
      <c r="K62" s="28"/>
      <c r="L62" s="19"/>
      <c r="M62" s="26"/>
      <c r="N62" s="28"/>
      <c r="O62" s="34"/>
    </row>
    <row r="63" spans="2:15" ht="21" customHeight="1">
      <c r="B63" s="17" t="s">
        <v>96</v>
      </c>
      <c r="C63" s="18"/>
      <c r="D63" s="74" t="s">
        <v>97</v>
      </c>
      <c r="E63" s="75"/>
      <c r="F63" s="19"/>
      <c r="G63" s="24"/>
      <c r="H63" s="28"/>
      <c r="I63" s="19"/>
      <c r="J63" s="24"/>
      <c r="K63" s="28"/>
      <c r="L63" s="19"/>
      <c r="M63" s="26"/>
      <c r="N63" s="28"/>
      <c r="O63" s="22"/>
    </row>
    <row r="64" spans="2:15" ht="21" customHeight="1">
      <c r="B64" s="17" t="s">
        <v>98</v>
      </c>
      <c r="C64" s="18"/>
      <c r="D64" s="74" t="s">
        <v>99</v>
      </c>
      <c r="E64" s="75"/>
      <c r="F64" s="19"/>
      <c r="G64" s="24"/>
      <c r="H64" s="28"/>
      <c r="I64" s="19"/>
      <c r="J64" s="24"/>
      <c r="K64" s="28"/>
      <c r="L64" s="19"/>
      <c r="M64" s="26"/>
      <c r="N64" s="28"/>
      <c r="O64" s="22"/>
    </row>
    <row r="65" spans="2:15" ht="21" customHeight="1">
      <c r="B65" s="17"/>
      <c r="C65" s="18"/>
      <c r="D65" s="23"/>
      <c r="E65" s="18" t="s">
        <v>100</v>
      </c>
      <c r="F65" s="19"/>
      <c r="G65" s="24">
        <v>100000</v>
      </c>
      <c r="H65" s="25"/>
      <c r="I65" s="19"/>
      <c r="J65" s="24">
        <v>100000</v>
      </c>
      <c r="K65" s="25"/>
      <c r="L65" s="19"/>
      <c r="M65" s="26"/>
      <c r="N65" s="27"/>
      <c r="O65" s="22"/>
    </row>
    <row r="66" spans="2:15" ht="21" customHeight="1">
      <c r="B66" s="17"/>
      <c r="C66" s="18"/>
      <c r="D66" s="23"/>
      <c r="E66" s="18" t="s">
        <v>101</v>
      </c>
      <c r="F66" s="29"/>
      <c r="G66" s="30">
        <f>G52+G62-G65</f>
        <v>18000</v>
      </c>
      <c r="H66" s="35"/>
      <c r="I66" s="36"/>
      <c r="J66" s="30">
        <v>2400</v>
      </c>
      <c r="K66" s="35"/>
      <c r="L66" s="36"/>
      <c r="M66" s="32">
        <f>G66-J66</f>
        <v>15600</v>
      </c>
      <c r="N66" s="35"/>
      <c r="O66" s="22"/>
    </row>
    <row r="67" spans="2:15" ht="21" customHeight="1">
      <c r="B67" s="17"/>
      <c r="C67" s="18"/>
      <c r="D67" s="23"/>
      <c r="E67" s="18" t="s">
        <v>102</v>
      </c>
      <c r="F67" s="29"/>
      <c r="G67" s="30">
        <f>J67+J66</f>
        <v>947351</v>
      </c>
      <c r="H67" s="31"/>
      <c r="I67" s="29"/>
      <c r="J67" s="30">
        <v>944951</v>
      </c>
      <c r="K67" s="31"/>
      <c r="L67" s="29"/>
      <c r="M67" s="37">
        <f>G67-J67</f>
        <v>2400</v>
      </c>
      <c r="N67" s="38"/>
      <c r="O67" s="22"/>
    </row>
    <row r="68" spans="2:15" ht="21" customHeight="1" thickBot="1">
      <c r="B68" s="39"/>
      <c r="C68" s="40"/>
      <c r="D68" s="41"/>
      <c r="E68" s="42" t="s">
        <v>103</v>
      </c>
      <c r="F68" s="43"/>
      <c r="G68" s="44">
        <f>G66+G67</f>
        <v>965351</v>
      </c>
      <c r="H68" s="45"/>
      <c r="I68" s="46"/>
      <c r="J68" s="44">
        <v>947351</v>
      </c>
      <c r="K68" s="45"/>
      <c r="L68" s="46"/>
      <c r="M68" s="47">
        <f>G68-J68</f>
        <v>18000</v>
      </c>
      <c r="N68" s="48"/>
      <c r="O68" s="49"/>
    </row>
    <row r="69" spans="2:15" ht="21" customHeight="1">
      <c r="B69" s="76" t="s">
        <v>104</v>
      </c>
      <c r="C69" s="76"/>
      <c r="D69" s="50"/>
      <c r="E69" s="51" t="s">
        <v>105</v>
      </c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2:15" ht="21" customHeight="1">
      <c r="B70" s="52"/>
      <c r="C70" s="53"/>
      <c r="D70" s="54"/>
      <c r="E70" s="53" t="s">
        <v>106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</row>
    <row r="71" ht="13.5">
      <c r="D71" s="55"/>
    </row>
    <row r="72" ht="13.5">
      <c r="D72" s="55"/>
    </row>
    <row r="73" ht="13.5">
      <c r="D73" s="55"/>
    </row>
  </sheetData>
  <mergeCells count="6">
    <mergeCell ref="D64:E64"/>
    <mergeCell ref="B69:C69"/>
    <mergeCell ref="B1:O1"/>
    <mergeCell ref="D7:E7"/>
    <mergeCell ref="D53:E53"/>
    <mergeCell ref="D63:E63"/>
  </mergeCells>
  <printOptions/>
  <pageMargins left="0.49" right="0.37" top="0.69" bottom="0.6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2" width="3.875" style="0" customWidth="1"/>
    <col min="3" max="5" width="2.875" style="0" customWidth="1"/>
    <col min="6" max="6" width="66.50390625" style="0" customWidth="1"/>
    <col min="7" max="7" width="3.625" style="0" customWidth="1"/>
    <col min="8" max="8" width="15.125" style="0" customWidth="1"/>
    <col min="9" max="9" width="7.625" style="0" customWidth="1"/>
    <col min="10" max="10" width="14.875" style="0" customWidth="1"/>
    <col min="11" max="11" width="18.00390625" style="0" customWidth="1"/>
  </cols>
  <sheetData>
    <row r="1" spans="1:13" ht="42.75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3"/>
      <c r="M1" s="63"/>
    </row>
    <row r="2" spans="1:13" ht="28.5">
      <c r="A2" s="63"/>
      <c r="B2" s="64"/>
      <c r="C2" s="80" t="s">
        <v>140</v>
      </c>
      <c r="D2" s="80"/>
      <c r="E2" s="80"/>
      <c r="F2" s="80"/>
      <c r="G2" s="80"/>
      <c r="H2" s="80"/>
      <c r="I2" s="80"/>
      <c r="J2" s="80"/>
      <c r="K2" s="80"/>
      <c r="L2" s="63"/>
      <c r="M2" s="63"/>
    </row>
    <row r="3" spans="1:13" ht="17.2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3"/>
      <c r="M3" s="63"/>
    </row>
    <row r="4" spans="1:13" ht="29.25" customHeight="1">
      <c r="A4" s="63"/>
      <c r="B4" s="65"/>
      <c r="C4" s="81" t="s">
        <v>108</v>
      </c>
      <c r="D4" s="81"/>
      <c r="E4" s="81"/>
      <c r="F4" s="81"/>
      <c r="G4" s="81"/>
      <c r="H4" s="81"/>
      <c r="I4" s="81"/>
      <c r="J4" s="81"/>
      <c r="K4" s="81"/>
      <c r="L4" s="67"/>
      <c r="M4" s="63"/>
    </row>
    <row r="5" spans="1:13" ht="29.25" customHeight="1">
      <c r="A5" s="63"/>
      <c r="B5" s="65"/>
      <c r="C5" s="81" t="s">
        <v>109</v>
      </c>
      <c r="D5" s="81"/>
      <c r="E5" s="81"/>
      <c r="F5" s="81"/>
      <c r="G5" s="81"/>
      <c r="H5" s="81"/>
      <c r="I5" s="81"/>
      <c r="J5" s="81"/>
      <c r="K5" s="81"/>
      <c r="L5" s="67"/>
      <c r="M5" s="63"/>
    </row>
    <row r="6" spans="1:13" ht="17.25" customHeight="1">
      <c r="A6" s="63"/>
      <c r="B6" s="65"/>
      <c r="C6" s="66"/>
      <c r="D6" s="66"/>
      <c r="E6" s="66"/>
      <c r="F6" s="66"/>
      <c r="G6" s="66"/>
      <c r="H6" s="66"/>
      <c r="I6" s="66"/>
      <c r="J6" s="66"/>
      <c r="K6" s="66"/>
      <c r="L6" s="67"/>
      <c r="M6" s="63"/>
    </row>
    <row r="7" spans="1:13" ht="39.75" customHeight="1">
      <c r="A7" s="63"/>
      <c r="B7" s="64"/>
      <c r="C7" s="68">
        <v>1</v>
      </c>
      <c r="D7" s="69"/>
      <c r="E7" s="69" t="s">
        <v>110</v>
      </c>
      <c r="F7" s="69"/>
      <c r="G7" s="70" t="s">
        <v>111</v>
      </c>
      <c r="H7" s="71">
        <f>SUM(H9:H13)</f>
        <v>31510</v>
      </c>
      <c r="I7" s="72" t="s">
        <v>112</v>
      </c>
      <c r="J7" s="69"/>
      <c r="K7" s="69"/>
      <c r="L7" s="63"/>
      <c r="M7" s="63"/>
    </row>
    <row r="8" spans="1:13" ht="39.75" customHeight="1">
      <c r="A8" s="63"/>
      <c r="B8" s="64"/>
      <c r="C8" s="68"/>
      <c r="D8" s="69"/>
      <c r="E8" s="69" t="s">
        <v>113</v>
      </c>
      <c r="F8" s="69"/>
      <c r="G8" s="70"/>
      <c r="H8" s="71"/>
      <c r="I8" s="69"/>
      <c r="J8" s="69"/>
      <c r="K8" s="69"/>
      <c r="L8" s="63"/>
      <c r="M8" s="63"/>
    </row>
    <row r="9" spans="1:13" ht="39.75" customHeight="1">
      <c r="A9" s="63"/>
      <c r="B9" s="64"/>
      <c r="C9" s="69"/>
      <c r="D9" s="69"/>
      <c r="E9" s="68"/>
      <c r="F9" s="62" t="s">
        <v>114</v>
      </c>
      <c r="G9" s="70" t="s">
        <v>111</v>
      </c>
      <c r="H9" s="71">
        <v>11178</v>
      </c>
      <c r="I9" s="72" t="s">
        <v>112</v>
      </c>
      <c r="J9" s="69"/>
      <c r="K9" s="69"/>
      <c r="L9" s="63"/>
      <c r="M9" s="63"/>
    </row>
    <row r="10" spans="1:13" ht="39.75" customHeight="1">
      <c r="A10" s="63"/>
      <c r="B10" s="64"/>
      <c r="C10" s="69"/>
      <c r="D10" s="69"/>
      <c r="E10" s="68"/>
      <c r="F10" s="62" t="s">
        <v>115</v>
      </c>
      <c r="G10" s="70" t="s">
        <v>111</v>
      </c>
      <c r="H10" s="71">
        <v>19532</v>
      </c>
      <c r="I10" s="72" t="s">
        <v>112</v>
      </c>
      <c r="J10" s="69"/>
      <c r="K10" s="69"/>
      <c r="L10" s="63"/>
      <c r="M10" s="63"/>
    </row>
    <row r="11" spans="1:13" ht="39.75" customHeight="1">
      <c r="A11" s="63"/>
      <c r="B11" s="64"/>
      <c r="C11" s="69"/>
      <c r="D11" s="69"/>
      <c r="E11" s="68"/>
      <c r="F11" s="62" t="s">
        <v>116</v>
      </c>
      <c r="G11" s="70" t="s">
        <v>111</v>
      </c>
      <c r="H11" s="71">
        <v>200</v>
      </c>
      <c r="I11" s="72" t="s">
        <v>112</v>
      </c>
      <c r="J11" s="69"/>
      <c r="K11" s="69"/>
      <c r="L11" s="63"/>
      <c r="M11" s="63"/>
    </row>
    <row r="12" spans="1:13" ht="39.75" customHeight="1">
      <c r="A12" s="63"/>
      <c r="B12" s="64"/>
      <c r="C12" s="69"/>
      <c r="D12" s="69"/>
      <c r="E12" s="68"/>
      <c r="F12" s="62" t="s">
        <v>117</v>
      </c>
      <c r="G12" s="70" t="s">
        <v>111</v>
      </c>
      <c r="H12" s="71">
        <v>400</v>
      </c>
      <c r="I12" s="72" t="s">
        <v>112</v>
      </c>
      <c r="J12" s="69"/>
      <c r="K12" s="69"/>
      <c r="L12" s="63"/>
      <c r="M12" s="63"/>
    </row>
    <row r="13" spans="1:13" ht="39.75" customHeight="1">
      <c r="A13" s="63"/>
      <c r="B13" s="64"/>
      <c r="C13" s="69"/>
      <c r="D13" s="69"/>
      <c r="E13" s="68"/>
      <c r="F13" s="62" t="s">
        <v>118</v>
      </c>
      <c r="G13" s="70" t="s">
        <v>111</v>
      </c>
      <c r="H13" s="71">
        <v>200</v>
      </c>
      <c r="I13" s="72" t="s">
        <v>112</v>
      </c>
      <c r="J13" s="69"/>
      <c r="K13" s="69"/>
      <c r="L13" s="63"/>
      <c r="M13" s="63"/>
    </row>
    <row r="14" spans="1:13" ht="39.75" customHeight="1">
      <c r="A14" s="63"/>
      <c r="B14" s="64"/>
      <c r="C14" s="69"/>
      <c r="D14" s="69"/>
      <c r="E14" s="68"/>
      <c r="F14" s="62"/>
      <c r="G14" s="70"/>
      <c r="H14" s="71"/>
      <c r="I14" s="69"/>
      <c r="J14" s="69"/>
      <c r="K14" s="69"/>
      <c r="L14" s="63"/>
      <c r="M14" s="63"/>
    </row>
    <row r="15" spans="1:13" ht="39.75" customHeight="1">
      <c r="A15" s="63"/>
      <c r="B15" s="64"/>
      <c r="C15" s="68">
        <v>2</v>
      </c>
      <c r="D15" s="69"/>
      <c r="E15" s="69" t="s">
        <v>119</v>
      </c>
      <c r="F15" s="62"/>
      <c r="G15" s="70" t="s">
        <v>111</v>
      </c>
      <c r="H15" s="71">
        <f>H17</f>
        <v>600</v>
      </c>
      <c r="I15" s="72" t="s">
        <v>112</v>
      </c>
      <c r="J15" s="69"/>
      <c r="K15" s="69"/>
      <c r="L15" s="63"/>
      <c r="M15" s="63"/>
    </row>
    <row r="16" spans="1:13" ht="39.75" customHeight="1">
      <c r="A16" s="63"/>
      <c r="B16" s="64"/>
      <c r="C16" s="69"/>
      <c r="D16" s="69"/>
      <c r="E16" s="68" t="s">
        <v>120</v>
      </c>
      <c r="F16" s="73"/>
      <c r="G16" s="70"/>
      <c r="H16" s="71"/>
      <c r="I16" s="69"/>
      <c r="J16" s="69"/>
      <c r="K16" s="69"/>
      <c r="L16" s="63"/>
      <c r="M16" s="63"/>
    </row>
    <row r="17" spans="1:13" ht="39.75" customHeight="1">
      <c r="A17" s="63"/>
      <c r="B17" s="64"/>
      <c r="C17" s="69"/>
      <c r="D17" s="69"/>
      <c r="E17" s="68"/>
      <c r="F17" s="62" t="s">
        <v>121</v>
      </c>
      <c r="G17" s="70" t="s">
        <v>111</v>
      </c>
      <c r="H17" s="71">
        <v>600</v>
      </c>
      <c r="I17" s="72" t="s">
        <v>112</v>
      </c>
      <c r="J17" s="69"/>
      <c r="K17" s="69"/>
      <c r="L17" s="63"/>
      <c r="M17" s="63"/>
    </row>
    <row r="18" spans="1:13" ht="39.75" customHeight="1">
      <c r="A18" s="63"/>
      <c r="B18" s="64"/>
      <c r="C18" s="69"/>
      <c r="D18" s="69"/>
      <c r="E18" s="69"/>
      <c r="F18" s="62"/>
      <c r="G18" s="70"/>
      <c r="H18" s="71"/>
      <c r="I18" s="69"/>
      <c r="J18" s="69"/>
      <c r="K18" s="69"/>
      <c r="L18" s="63"/>
      <c r="M18" s="63"/>
    </row>
    <row r="19" spans="1:13" ht="39.75" customHeight="1">
      <c r="A19" s="63"/>
      <c r="B19" s="64"/>
      <c r="C19" s="68">
        <v>3</v>
      </c>
      <c r="D19" s="69"/>
      <c r="E19" s="68" t="s">
        <v>122</v>
      </c>
      <c r="F19" s="62"/>
      <c r="G19" s="70" t="s">
        <v>111</v>
      </c>
      <c r="H19" s="71">
        <f>SUM(H21:H22)</f>
        <v>2000</v>
      </c>
      <c r="I19" s="72" t="s">
        <v>112</v>
      </c>
      <c r="J19" s="69"/>
      <c r="K19" s="69"/>
      <c r="L19" s="63"/>
      <c r="M19" s="63"/>
    </row>
    <row r="20" spans="1:13" ht="39.75" customHeight="1">
      <c r="A20" s="63"/>
      <c r="B20" s="64"/>
      <c r="C20" s="68"/>
      <c r="D20" s="69"/>
      <c r="E20" s="68" t="s">
        <v>123</v>
      </c>
      <c r="F20" s="73"/>
      <c r="G20" s="70"/>
      <c r="H20" s="71"/>
      <c r="I20" s="69"/>
      <c r="J20" s="69"/>
      <c r="K20" s="69"/>
      <c r="L20" s="63"/>
      <c r="M20" s="63"/>
    </row>
    <row r="21" spans="1:13" ht="39.75" customHeight="1">
      <c r="A21" s="63"/>
      <c r="B21" s="64"/>
      <c r="C21" s="69"/>
      <c r="D21" s="69"/>
      <c r="E21" s="68"/>
      <c r="F21" s="62" t="s">
        <v>124</v>
      </c>
      <c r="G21" s="70" t="s">
        <v>125</v>
      </c>
      <c r="H21" s="71">
        <v>1000</v>
      </c>
      <c r="I21" s="72" t="s">
        <v>112</v>
      </c>
      <c r="J21" s="69"/>
      <c r="K21" s="69"/>
      <c r="L21" s="63"/>
      <c r="M21" s="63"/>
    </row>
    <row r="22" spans="1:13" ht="39.75" customHeight="1">
      <c r="A22" s="63"/>
      <c r="B22" s="64"/>
      <c r="C22" s="69"/>
      <c r="D22" s="69"/>
      <c r="E22" s="68"/>
      <c r="F22" s="62" t="s">
        <v>126</v>
      </c>
      <c r="G22" s="70" t="s">
        <v>127</v>
      </c>
      <c r="H22" s="71">
        <v>1000</v>
      </c>
      <c r="I22" s="72" t="s">
        <v>112</v>
      </c>
      <c r="J22" s="69"/>
      <c r="K22" s="69"/>
      <c r="L22" s="63"/>
      <c r="M22" s="63"/>
    </row>
    <row r="23" spans="1:13" ht="39.75" customHeight="1">
      <c r="A23" s="63"/>
      <c r="B23" s="64"/>
      <c r="C23" s="69"/>
      <c r="D23" s="69"/>
      <c r="E23" s="68"/>
      <c r="F23" s="62"/>
      <c r="G23" s="70"/>
      <c r="H23" s="71"/>
      <c r="I23" s="69"/>
      <c r="J23" s="69"/>
      <c r="K23" s="69"/>
      <c r="L23" s="63"/>
      <c r="M23" s="63"/>
    </row>
    <row r="24" spans="1:13" ht="39.75" customHeight="1">
      <c r="A24" s="63"/>
      <c r="B24" s="64"/>
      <c r="C24" s="68">
        <v>4</v>
      </c>
      <c r="D24" s="69"/>
      <c r="E24" s="69" t="s">
        <v>128</v>
      </c>
      <c r="F24" s="62"/>
      <c r="G24" s="70" t="s">
        <v>127</v>
      </c>
      <c r="H24" s="71">
        <f>SUM(H26:H29)</f>
        <v>3200</v>
      </c>
      <c r="I24" s="72" t="s">
        <v>112</v>
      </c>
      <c r="J24" s="69"/>
      <c r="K24" s="69"/>
      <c r="L24" s="63"/>
      <c r="M24" s="63"/>
    </row>
    <row r="25" spans="1:13" ht="39.75" customHeight="1">
      <c r="A25" s="63"/>
      <c r="B25" s="64"/>
      <c r="C25" s="68"/>
      <c r="D25" s="69"/>
      <c r="E25" s="69" t="s">
        <v>129</v>
      </c>
      <c r="F25" s="73"/>
      <c r="G25" s="70"/>
      <c r="H25" s="71"/>
      <c r="I25" s="69"/>
      <c r="J25" s="69"/>
      <c r="K25" s="69"/>
      <c r="L25" s="63"/>
      <c r="M25" s="63"/>
    </row>
    <row r="26" spans="1:13" ht="39.75" customHeight="1">
      <c r="A26" s="63"/>
      <c r="B26" s="64"/>
      <c r="C26" s="69"/>
      <c r="D26" s="69"/>
      <c r="E26" s="68"/>
      <c r="F26" s="62" t="s">
        <v>130</v>
      </c>
      <c r="G26" s="70" t="s">
        <v>127</v>
      </c>
      <c r="H26" s="71">
        <v>400</v>
      </c>
      <c r="I26" s="72" t="s">
        <v>112</v>
      </c>
      <c r="J26" s="69"/>
      <c r="K26" s="69"/>
      <c r="L26" s="63"/>
      <c r="M26" s="63"/>
    </row>
    <row r="27" spans="1:13" ht="39.75" customHeight="1">
      <c r="A27" s="63"/>
      <c r="B27" s="64"/>
      <c r="C27" s="69"/>
      <c r="D27" s="69"/>
      <c r="E27" s="68"/>
      <c r="F27" s="62" t="s">
        <v>131</v>
      </c>
      <c r="G27" s="70" t="s">
        <v>127</v>
      </c>
      <c r="H27" s="71">
        <v>600</v>
      </c>
      <c r="I27" s="72" t="s">
        <v>112</v>
      </c>
      <c r="J27" s="69"/>
      <c r="K27" s="69"/>
      <c r="L27" s="63"/>
      <c r="M27" s="63"/>
    </row>
    <row r="28" spans="1:13" ht="39.75" customHeight="1">
      <c r="A28" s="63"/>
      <c r="B28" s="64"/>
      <c r="C28" s="69"/>
      <c r="D28" s="69"/>
      <c r="E28" s="68"/>
      <c r="F28" s="62" t="s">
        <v>132</v>
      </c>
      <c r="G28" s="70" t="s">
        <v>127</v>
      </c>
      <c r="H28" s="71">
        <v>2000</v>
      </c>
      <c r="I28" s="72" t="s">
        <v>112</v>
      </c>
      <c r="J28" s="69"/>
      <c r="K28" s="69"/>
      <c r="L28" s="63"/>
      <c r="M28" s="63"/>
    </row>
    <row r="29" spans="1:13" ht="39.75" customHeight="1">
      <c r="A29" s="63"/>
      <c r="B29" s="64"/>
      <c r="C29" s="69"/>
      <c r="D29" s="69"/>
      <c r="E29" s="68"/>
      <c r="F29" s="62" t="s">
        <v>133</v>
      </c>
      <c r="G29" s="70" t="s">
        <v>127</v>
      </c>
      <c r="H29" s="71">
        <v>200</v>
      </c>
      <c r="I29" s="72" t="s">
        <v>112</v>
      </c>
      <c r="J29" s="69"/>
      <c r="K29" s="69"/>
      <c r="L29" s="63"/>
      <c r="M29" s="63"/>
    </row>
    <row r="30" spans="1:13" ht="39.75" customHeight="1">
      <c r="A30" s="63"/>
      <c r="B30" s="64"/>
      <c r="C30" s="69"/>
      <c r="D30" s="69"/>
      <c r="E30" s="68"/>
      <c r="F30" s="73" t="s">
        <v>134</v>
      </c>
      <c r="G30" s="69"/>
      <c r="H30" s="71"/>
      <c r="I30" s="69"/>
      <c r="J30" s="69"/>
      <c r="K30" s="69"/>
      <c r="L30" s="63"/>
      <c r="M30" s="63"/>
    </row>
    <row r="31" spans="1:13" ht="39.75" customHeight="1">
      <c r="A31" s="63"/>
      <c r="B31" s="64"/>
      <c r="C31" s="68">
        <v>5</v>
      </c>
      <c r="D31" s="69"/>
      <c r="E31" s="68" t="s">
        <v>135</v>
      </c>
      <c r="F31" s="73"/>
      <c r="G31" s="70" t="s">
        <v>127</v>
      </c>
      <c r="H31" s="71">
        <f>SUM(H33:H35)</f>
        <v>2100</v>
      </c>
      <c r="I31" s="72" t="s">
        <v>112</v>
      </c>
      <c r="J31" s="69"/>
      <c r="K31" s="69"/>
      <c r="L31" s="63"/>
      <c r="M31" s="63"/>
    </row>
    <row r="32" spans="1:13" ht="39.75" customHeight="1">
      <c r="A32" s="63"/>
      <c r="B32" s="64"/>
      <c r="C32" s="68"/>
      <c r="D32" s="69"/>
      <c r="E32" s="68" t="s">
        <v>136</v>
      </c>
      <c r="F32" s="73"/>
      <c r="G32" s="70"/>
      <c r="H32" s="71"/>
      <c r="I32" s="69"/>
      <c r="J32" s="69"/>
      <c r="K32" s="69"/>
      <c r="L32" s="63"/>
      <c r="M32" s="63"/>
    </row>
    <row r="33" spans="1:13" ht="39.75" customHeight="1">
      <c r="A33" s="63"/>
      <c r="B33" s="64"/>
      <c r="C33" s="69"/>
      <c r="D33" s="69"/>
      <c r="E33" s="68"/>
      <c r="F33" s="62" t="s">
        <v>137</v>
      </c>
      <c r="G33" s="70" t="s">
        <v>127</v>
      </c>
      <c r="H33" s="71">
        <v>1900</v>
      </c>
      <c r="I33" s="72" t="s">
        <v>112</v>
      </c>
      <c r="J33" s="69"/>
      <c r="K33" s="69"/>
      <c r="L33" s="63"/>
      <c r="M33" s="63"/>
    </row>
    <row r="34" spans="1:13" ht="39.75" customHeight="1">
      <c r="A34" s="63"/>
      <c r="B34" s="64"/>
      <c r="C34" s="69"/>
      <c r="D34" s="69"/>
      <c r="E34" s="68"/>
      <c r="F34" s="62" t="s">
        <v>138</v>
      </c>
      <c r="G34" s="70" t="s">
        <v>139</v>
      </c>
      <c r="H34" s="71">
        <v>200</v>
      </c>
      <c r="I34" s="72" t="s">
        <v>112</v>
      </c>
      <c r="J34" s="69"/>
      <c r="K34" s="69"/>
      <c r="L34" s="63"/>
      <c r="M34" s="63"/>
    </row>
    <row r="35" spans="1:13" ht="18.75">
      <c r="A35" s="56"/>
      <c r="B35" s="57"/>
      <c r="C35" s="58"/>
      <c r="D35" s="58"/>
      <c r="E35" s="58"/>
      <c r="F35" s="58"/>
      <c r="G35" s="59"/>
      <c r="H35" s="60"/>
      <c r="I35" s="61"/>
      <c r="J35" s="58"/>
      <c r="K35" s="58"/>
      <c r="L35" s="56"/>
      <c r="M35" s="56"/>
    </row>
    <row r="36" spans="1:13" ht="14.2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6"/>
      <c r="M36" s="56"/>
    </row>
  </sheetData>
  <mergeCells count="3">
    <mergeCell ref="C2:K2"/>
    <mergeCell ref="C4:K4"/>
    <mergeCell ref="C5:K5"/>
  </mergeCells>
  <printOptions/>
  <pageMargins left="0.3" right="0.27" top="0.3937007874015748" bottom="0.3937007874015748" header="0.5118110236220472" footer="0.5118110236220472"/>
  <pageSetup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2012-10-29T07:45:14Z</cp:lastPrinted>
  <dcterms:created xsi:type="dcterms:W3CDTF">1997-01-08T22:48:59Z</dcterms:created>
  <dcterms:modified xsi:type="dcterms:W3CDTF">2012-11-02T02:59:56Z</dcterms:modified>
  <cp:category/>
  <cp:version/>
  <cp:contentType/>
  <cp:contentStatus/>
</cp:coreProperties>
</file>